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H\Downloads\"/>
    </mc:Choice>
  </mc:AlternateContent>
  <bookViews>
    <workbookView xWindow="0" yWindow="0" windowWidth="24000" windowHeight="9030" firstSheet="3" activeTab="3"/>
  </bookViews>
  <sheets>
    <sheet name="Quý 1.2023" sheetId="1" state="hidden" r:id="rId1"/>
    <sheet name="Quý 1.2025" sheetId="2" state="hidden" r:id="rId2"/>
    <sheet name="Quý2,2025" sheetId="4" state="hidden" r:id="rId3"/>
    <sheet name="Quý II" sheetId="5" r:id="rId4"/>
    <sheet name="Quý 1.2024" sheetId="3" state="hidden" r:id="rId5"/>
  </sheets>
  <externalReferences>
    <externalReference r:id="rId6"/>
  </externalReferences>
  <definedNames>
    <definedName name="_xlnm.Print_Area" localSheetId="0">'Quý 1.2023'!$A$1:$F$161</definedName>
    <definedName name="_xlnm.Print_Area" localSheetId="1">'Quý 1.2025'!$A$1:$F$153</definedName>
    <definedName name="_xlnm.Print_Area" localSheetId="3">'Quý II'!$A$1:$F$161</definedName>
    <definedName name="_xlnm.Print_Area" localSheetId="2">'Quý2,2025'!$A$1:$F$161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5" l="1"/>
  <c r="G32" i="5"/>
  <c r="G33" i="5"/>
  <c r="G34"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26" i="5"/>
  <c r="G23" i="5" s="1"/>
  <c r="G16" i="5" s="1"/>
  <c r="F23" i="5" l="1"/>
  <c r="E94" i="5" l="1"/>
  <c r="D34" i="4" l="1"/>
  <c r="D34" i="2"/>
  <c r="D23" i="4"/>
  <c r="C23" i="4"/>
  <c r="E23" i="2"/>
  <c r="E24" i="2"/>
  <c r="E25" i="2"/>
  <c r="F23" i="2"/>
  <c r="F24" i="2"/>
  <c r="F25" i="2"/>
  <c r="D23" i="2"/>
  <c r="C23" i="2"/>
  <c r="D29" i="4"/>
  <c r="D91" i="4"/>
  <c r="E95" i="5" l="1"/>
  <c r="F93" i="5"/>
  <c r="E93" i="5"/>
  <c r="E72" i="5" s="1"/>
  <c r="F90" i="5"/>
  <c r="E90" i="5"/>
  <c r="F89" i="5"/>
  <c r="E89" i="5"/>
  <c r="F88" i="5"/>
  <c r="E88" i="5"/>
  <c r="F87" i="5"/>
  <c r="E87" i="5"/>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D72" i="5"/>
  <c r="C72" i="5"/>
  <c r="F71" i="5"/>
  <c r="F69" i="5"/>
  <c r="E69" i="5"/>
  <c r="F68" i="5"/>
  <c r="E68" i="5"/>
  <c r="D46" i="5"/>
  <c r="D39" i="5"/>
  <c r="C39" i="5"/>
  <c r="D33" i="5"/>
  <c r="F30" i="5"/>
  <c r="E30" i="5"/>
  <c r="F29" i="5"/>
  <c r="F28" i="5"/>
  <c r="E28" i="5"/>
  <c r="F27" i="5"/>
  <c r="E27" i="5"/>
  <c r="D26" i="5"/>
  <c r="D23" i="5" s="1"/>
  <c r="C26" i="5"/>
  <c r="C23" i="5" s="1"/>
  <c r="F25" i="5"/>
  <c r="F24" i="5"/>
  <c r="F93" i="4"/>
  <c r="D26" i="4"/>
  <c r="D70" i="5" l="1"/>
  <c r="F70" i="5" s="1"/>
  <c r="F72" i="5"/>
  <c r="D32" i="5"/>
  <c r="F33" i="5"/>
  <c r="C34" i="5"/>
  <c r="C16" i="5"/>
  <c r="D56" i="5"/>
  <c r="E23" i="5"/>
  <c r="D16" i="5"/>
  <c r="C70" i="5"/>
  <c r="C56" i="5" s="1"/>
  <c r="C55" i="5" s="1"/>
  <c r="F91" i="5"/>
  <c r="E26" i="5"/>
  <c r="F26" i="5"/>
  <c r="E29" i="5"/>
  <c r="F32" i="5" l="1"/>
  <c r="F16" i="5"/>
  <c r="E16" i="5"/>
  <c r="F56" i="5"/>
  <c r="E56" i="5"/>
  <c r="D55" i="5"/>
  <c r="E34" i="5"/>
  <c r="C33" i="5"/>
  <c r="E70" i="5"/>
  <c r="D92" i="4"/>
  <c r="D72" i="4" s="1"/>
  <c r="F91" i="4"/>
  <c r="F71" i="4"/>
  <c r="F73" i="4"/>
  <c r="F74" i="4"/>
  <c r="F75" i="4"/>
  <c r="F76" i="4"/>
  <c r="F77" i="4"/>
  <c r="F78" i="4"/>
  <c r="F79" i="4"/>
  <c r="F80" i="4"/>
  <c r="F81" i="4"/>
  <c r="F82" i="4"/>
  <c r="F83" i="4"/>
  <c r="F84" i="4"/>
  <c r="F85" i="4"/>
  <c r="F86" i="4"/>
  <c r="F87" i="4"/>
  <c r="F88" i="4"/>
  <c r="F89" i="4"/>
  <c r="F90" i="4"/>
  <c r="E71" i="4"/>
  <c r="E73" i="4"/>
  <c r="E74" i="4"/>
  <c r="E75" i="4"/>
  <c r="E76" i="4"/>
  <c r="E77" i="4"/>
  <c r="E78" i="4"/>
  <c r="E79" i="4"/>
  <c r="E80" i="4"/>
  <c r="E81" i="4"/>
  <c r="E82" i="4"/>
  <c r="E83" i="4"/>
  <c r="E84" i="4"/>
  <c r="E85" i="4"/>
  <c r="E86" i="4"/>
  <c r="E87" i="4"/>
  <c r="E88" i="4"/>
  <c r="E89" i="4"/>
  <c r="E90" i="4"/>
  <c r="E91" i="4"/>
  <c r="E93" i="4"/>
  <c r="E94" i="4"/>
  <c r="E95" i="4"/>
  <c r="E96" i="4"/>
  <c r="E97" i="4"/>
  <c r="C72" i="4"/>
  <c r="C7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F69" i="4"/>
  <c r="E69" i="4"/>
  <c r="F68" i="4"/>
  <c r="E68" i="4"/>
  <c r="D46" i="4"/>
  <c r="D39" i="4" s="1"/>
  <c r="C39" i="4"/>
  <c r="F34" i="4"/>
  <c r="D33" i="4"/>
  <c r="F33" i="4" s="1"/>
  <c r="F31" i="4"/>
  <c r="F30" i="4"/>
  <c r="E30" i="4"/>
  <c r="F29" i="4"/>
  <c r="E29" i="4"/>
  <c r="F28" i="4"/>
  <c r="E28" i="4"/>
  <c r="F27" i="4"/>
  <c r="E27" i="4"/>
  <c r="C26" i="4"/>
  <c r="F25" i="4"/>
  <c r="F24" i="4"/>
  <c r="F27" i="2"/>
  <c r="F28" i="2"/>
  <c r="E29" i="2"/>
  <c r="E30" i="2"/>
  <c r="C26" i="2"/>
  <c r="C72" i="2"/>
  <c r="G16" i="2"/>
  <c r="G17" i="2"/>
  <c r="G18" i="2"/>
  <c r="G19" i="2"/>
  <c r="G20" i="2"/>
  <c r="G21" i="2"/>
  <c r="G22" i="2"/>
  <c r="G23" i="2"/>
  <c r="G24" i="2"/>
  <c r="G25" i="2"/>
  <c r="G26" i="2"/>
  <c r="G27" i="2"/>
  <c r="G28" i="2"/>
  <c r="G29" i="2"/>
  <c r="F29" i="2" s="1"/>
  <c r="G30" i="2"/>
  <c r="F30" i="2" s="1"/>
  <c r="G31" i="2"/>
  <c r="F31" i="2" s="1"/>
  <c r="G32" i="2"/>
  <c r="G33" i="2"/>
  <c r="G34" i="2"/>
  <c r="F34" i="2" s="1"/>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F68" i="2" s="1"/>
  <c r="G69" i="2"/>
  <c r="F69" i="2" s="1"/>
  <c r="G70" i="2"/>
  <c r="G71" i="2"/>
  <c r="F71" i="2" s="1"/>
  <c r="G72" i="2"/>
  <c r="F72" i="2" s="1"/>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 i="2"/>
  <c r="G91" i="3"/>
  <c r="G90" i="3"/>
  <c r="F90" i="3" s="1"/>
  <c r="E90" i="3"/>
  <c r="G89" i="3"/>
  <c r="F89" i="3"/>
  <c r="E89" i="3"/>
  <c r="G88" i="3"/>
  <c r="F88" i="3" s="1"/>
  <c r="E88" i="3"/>
  <c r="G87" i="3"/>
  <c r="F87" i="3"/>
  <c r="E87" i="3"/>
  <c r="G86" i="3"/>
  <c r="F86" i="3" s="1"/>
  <c r="E86" i="3"/>
  <c r="G85" i="3"/>
  <c r="F85" i="3"/>
  <c r="E85" i="3"/>
  <c r="G84" i="3"/>
  <c r="F84" i="3" s="1"/>
  <c r="E84" i="3"/>
  <c r="G83" i="3"/>
  <c r="F83" i="3"/>
  <c r="E83" i="3"/>
  <c r="G82" i="3"/>
  <c r="F82" i="3" s="1"/>
  <c r="E82" i="3"/>
  <c r="G81" i="3"/>
  <c r="F81" i="3"/>
  <c r="E81" i="3"/>
  <c r="G80" i="3"/>
  <c r="F80" i="3" s="1"/>
  <c r="E80" i="3"/>
  <c r="G79" i="3"/>
  <c r="F79" i="3"/>
  <c r="E79" i="3"/>
  <c r="G78" i="3"/>
  <c r="F78" i="3"/>
  <c r="E78" i="3"/>
  <c r="G77" i="3"/>
  <c r="F77" i="3"/>
  <c r="E77" i="3"/>
  <c r="G76" i="3"/>
  <c r="F76" i="3" s="1"/>
  <c r="E76" i="3"/>
  <c r="G75" i="3"/>
  <c r="F75" i="3"/>
  <c r="E75" i="3"/>
  <c r="G74" i="3"/>
  <c r="F74" i="3"/>
  <c r="E74" i="3"/>
  <c r="G73" i="3"/>
  <c r="F73" i="3"/>
  <c r="E73" i="3"/>
  <c r="G72" i="3"/>
  <c r="E72" i="3"/>
  <c r="G71" i="3"/>
  <c r="F71" i="3" s="1"/>
  <c r="E71" i="3"/>
  <c r="G70" i="3"/>
  <c r="D70" i="3"/>
  <c r="D56" i="3" s="1"/>
  <c r="C70" i="3"/>
  <c r="G69" i="3"/>
  <c r="F69" i="3" s="1"/>
  <c r="E69" i="3"/>
  <c r="G68" i="3"/>
  <c r="F68" i="3"/>
  <c r="E68" i="3"/>
  <c r="G67" i="3"/>
  <c r="G66" i="3"/>
  <c r="G65" i="3"/>
  <c r="G64" i="3"/>
  <c r="G63" i="3"/>
  <c r="G62" i="3"/>
  <c r="G61" i="3"/>
  <c r="G60" i="3"/>
  <c r="G59" i="3"/>
  <c r="G58" i="3"/>
  <c r="G57" i="3"/>
  <c r="G56" i="3"/>
  <c r="C56" i="3"/>
  <c r="C55" i="3" s="1"/>
  <c r="G55" i="3"/>
  <c r="G54" i="3"/>
  <c r="G53" i="3"/>
  <c r="G52" i="3"/>
  <c r="G51" i="3"/>
  <c r="G50" i="3"/>
  <c r="G49" i="3"/>
  <c r="G48" i="3"/>
  <c r="G47" i="3"/>
  <c r="G46" i="3"/>
  <c r="D46" i="3"/>
  <c r="G45" i="3"/>
  <c r="G44" i="3"/>
  <c r="G43" i="3"/>
  <c r="G42" i="3"/>
  <c r="G41" i="3"/>
  <c r="G40" i="3"/>
  <c r="G39" i="3"/>
  <c r="D39" i="3"/>
  <c r="C39" i="3"/>
  <c r="G38" i="3"/>
  <c r="G37" i="3"/>
  <c r="G36" i="3"/>
  <c r="G35" i="3"/>
  <c r="G34" i="3"/>
  <c r="F34" i="3" s="1"/>
  <c r="G33" i="3"/>
  <c r="D33" i="3"/>
  <c r="F33" i="3" s="1"/>
  <c r="G32" i="3"/>
  <c r="G31" i="3"/>
  <c r="G30" i="3"/>
  <c r="F30" i="3"/>
  <c r="E30" i="3"/>
  <c r="G29" i="3"/>
  <c r="D29" i="3"/>
  <c r="E29" i="3" s="1"/>
  <c r="G28" i="3"/>
  <c r="F28" i="3"/>
  <c r="E28" i="3"/>
  <c r="G27" i="3"/>
  <c r="F27" i="3" s="1"/>
  <c r="E27" i="3"/>
  <c r="G26" i="3"/>
  <c r="D26" i="3"/>
  <c r="E26" i="3" s="1"/>
  <c r="C26" i="3"/>
  <c r="C23" i="3" s="1"/>
  <c r="G25" i="3"/>
  <c r="G24" i="3"/>
  <c r="G23" i="3"/>
  <c r="G22" i="3"/>
  <c r="G21" i="3"/>
  <c r="G20" i="3"/>
  <c r="G19" i="3"/>
  <c r="G18" i="3"/>
  <c r="G17" i="3"/>
  <c r="G16" i="3"/>
  <c r="E33" i="5" l="1"/>
  <c r="C32" i="5"/>
  <c r="E32" i="5" s="1"/>
  <c r="F55" i="5"/>
  <c r="E55" i="5"/>
  <c r="D32" i="4"/>
  <c r="F32" i="4" s="1"/>
  <c r="E92" i="4"/>
  <c r="E72" i="4" s="1"/>
  <c r="D70" i="4"/>
  <c r="D56" i="4" s="1"/>
  <c r="F56" i="4" s="1"/>
  <c r="C70" i="4"/>
  <c r="C56" i="4" s="1"/>
  <c r="C55" i="4" s="1"/>
  <c r="C34" i="4"/>
  <c r="E34" i="4" s="1"/>
  <c r="C16" i="4"/>
  <c r="E26" i="4"/>
  <c r="F70" i="4"/>
  <c r="F23" i="4"/>
  <c r="D16" i="4"/>
  <c r="E23" i="4"/>
  <c r="F26" i="4"/>
  <c r="E56" i="3"/>
  <c r="D55" i="3"/>
  <c r="F56" i="3"/>
  <c r="C16" i="3"/>
  <c r="C34" i="3"/>
  <c r="E70" i="3"/>
  <c r="F26" i="3"/>
  <c r="D23" i="3"/>
  <c r="D32" i="3"/>
  <c r="F70" i="3"/>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E72" i="2"/>
  <c r="E71" i="2"/>
  <c r="D70" i="2"/>
  <c r="F70" i="2" s="1"/>
  <c r="C70" i="2"/>
  <c r="C56" i="2" s="1"/>
  <c r="C55" i="2" s="1"/>
  <c r="E69" i="2"/>
  <c r="E68" i="2"/>
  <c r="D46" i="2"/>
  <c r="C39" i="2"/>
  <c r="D33" i="2"/>
  <c r="E28" i="2"/>
  <c r="E27" i="2"/>
  <c r="D26" i="2"/>
  <c r="C33" i="4" l="1"/>
  <c r="F33" i="2"/>
  <c r="F26" i="2"/>
  <c r="D55" i="4"/>
  <c r="E70" i="4"/>
  <c r="E56" i="4"/>
  <c r="E33" i="4"/>
  <c r="C32" i="4"/>
  <c r="E32" i="4" s="1"/>
  <c r="F55" i="4"/>
  <c r="E55" i="4"/>
  <c r="E16" i="4"/>
  <c r="F16" i="4"/>
  <c r="D39" i="2"/>
  <c r="D56" i="2"/>
  <c r="F56" i="2" s="1"/>
  <c r="F32" i="3"/>
  <c r="F55" i="3"/>
  <c r="E55" i="3"/>
  <c r="D16" i="3"/>
  <c r="F23" i="3"/>
  <c r="E23" i="3"/>
  <c r="C33" i="3"/>
  <c r="E34" i="3"/>
  <c r="C34" i="2"/>
  <c r="C16" i="2"/>
  <c r="E26" i="2"/>
  <c r="E70" i="2"/>
  <c r="D32" i="2"/>
  <c r="D55" i="2"/>
  <c r="F55" i="2" s="1"/>
  <c r="F68" i="1"/>
  <c r="F69" i="1"/>
  <c r="F71" i="1"/>
  <c r="F27" i="1"/>
  <c r="F28" i="1"/>
  <c r="F30" i="1"/>
  <c r="F34" i="1"/>
  <c r="F32" i="2" l="1"/>
  <c r="E56" i="2"/>
  <c r="D16" i="2"/>
  <c r="C32" i="3"/>
  <c r="E32" i="3" s="1"/>
  <c r="E33" i="3"/>
  <c r="F16" i="3"/>
  <c r="E16" i="3"/>
  <c r="E34" i="2"/>
  <c r="C33" i="2"/>
  <c r="E55" i="2"/>
  <c r="C70" i="1"/>
  <c r="F16" i="2" l="1"/>
  <c r="E16" i="2"/>
  <c r="C32" i="2"/>
  <c r="E32" i="2" s="1"/>
  <c r="E33" i="2"/>
  <c r="E27" i="1"/>
  <c r="E28" i="1"/>
  <c r="E29" i="1"/>
  <c r="E30" i="1"/>
  <c r="E68" i="1"/>
  <c r="E69" i="1"/>
  <c r="E71" i="1"/>
  <c r="E72" i="1"/>
  <c r="E73" i="1"/>
  <c r="E74" i="1"/>
  <c r="E75" i="1"/>
  <c r="E76" i="1"/>
  <c r="E77" i="1"/>
  <c r="E78" i="1"/>
  <c r="E79" i="1"/>
  <c r="E80" i="1"/>
  <c r="E81" i="1"/>
  <c r="E82" i="1"/>
  <c r="E83" i="1"/>
  <c r="E84" i="1"/>
  <c r="E85" i="1"/>
  <c r="E86" i="1"/>
  <c r="E87" i="1"/>
  <c r="E88" i="1"/>
  <c r="E89" i="1"/>
  <c r="E90" i="1"/>
  <c r="F90" i="1" l="1"/>
  <c r="F89" i="1"/>
  <c r="F88" i="1"/>
  <c r="F87" i="1"/>
  <c r="F86" i="1"/>
  <c r="F85" i="1"/>
  <c r="F84" i="1"/>
  <c r="F83" i="1"/>
  <c r="F82" i="1"/>
  <c r="F81" i="1"/>
  <c r="F80" i="1"/>
  <c r="F79" i="1"/>
  <c r="F78" i="1"/>
  <c r="F77" i="1"/>
  <c r="F76" i="1"/>
  <c r="F75" i="1"/>
  <c r="F74" i="1"/>
  <c r="F73" i="1"/>
  <c r="G70" i="1"/>
  <c r="G56" i="1" s="1"/>
  <c r="G55" i="1" s="1"/>
  <c r="C56" i="1"/>
  <c r="D46" i="1"/>
  <c r="C39" i="1"/>
  <c r="G33" i="1"/>
  <c r="G32" i="1" s="1"/>
  <c r="D33" i="1"/>
  <c r="G26" i="1"/>
  <c r="G23" i="1" s="1"/>
  <c r="G16" i="1" s="1"/>
  <c r="D26" i="1"/>
  <c r="C26" i="1"/>
  <c r="D39" i="1" l="1"/>
  <c r="F26" i="1"/>
  <c r="F33" i="1"/>
  <c r="D23" i="1"/>
  <c r="C55" i="1"/>
  <c r="C23" i="1"/>
  <c r="C34" i="1" s="1"/>
  <c r="E34" i="1" s="1"/>
  <c r="E26" i="1"/>
  <c r="D32" i="1"/>
  <c r="D70" i="1"/>
  <c r="F32" i="1" l="1"/>
  <c r="F70" i="1"/>
  <c r="F23" i="1"/>
  <c r="E70" i="1"/>
  <c r="D16" i="1"/>
  <c r="E23" i="1"/>
  <c r="C16" i="1"/>
  <c r="E16" i="1" s="1"/>
  <c r="C33" i="1"/>
  <c r="E33" i="1" s="1"/>
  <c r="D56" i="1"/>
  <c r="F56" i="1" l="1"/>
  <c r="F16" i="1"/>
  <c r="E56" i="1"/>
  <c r="C32" i="1"/>
  <c r="E32" i="1" s="1"/>
  <c r="D55" i="1"/>
  <c r="F55" i="1" l="1"/>
  <c r="E55" i="1"/>
</calcChain>
</file>

<file path=xl/sharedStrings.xml><?xml version="1.0" encoding="utf-8"?>
<sst xmlns="http://schemas.openxmlformats.org/spreadsheetml/2006/main" count="1176" uniqueCount="123">
  <si>
    <t xml:space="preserve">   Biểu số 3 - Ban hành kèm theo Thông tư số  90/2018/TT-BTC  ngày  28  tháng 9  năm 2018  của Bộ Tài chính</t>
  </si>
  <si>
    <t xml:space="preserve">  Đơn vị: Bệnh viện Phổi Bắc Giang</t>
  </si>
  <si>
    <t>CỘNG HÒA XÃ HỘI CHỦ NGHĨA VIỆT NAM</t>
  </si>
  <si>
    <t xml:space="preserve"> Chương: 423</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</si>
  <si>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</si>
  <si>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</si>
  <si>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</si>
  <si>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</si>
  <si>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</si>
  <si>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ĐV tính: Triệu đồng</t>
  </si>
  <si>
    <t xml:space="preserve">Số 
TT </t>
  </si>
  <si>
    <t>Nội dung</t>
  </si>
  <si>
    <t>Dự toán năm</t>
  </si>
  <si>
    <t>Ước thực hiện/Dự toán năm (tỷ lệ %)</t>
  </si>
  <si>
    <t>A</t>
  </si>
  <si>
    <t>Tổng số thu, chi, nộp ngân sách phí, lệ phí</t>
  </si>
  <si>
    <t>I</t>
  </si>
  <si>
    <t xml:space="preserve"> Số thu phí, lệ phí</t>
  </si>
  <si>
    <t>Lệ phí</t>
  </si>
  <si>
    <t>Lệ phí…</t>
  </si>
  <si>
    <t>Phí</t>
  </si>
  <si>
    <t>Phí …</t>
  </si>
  <si>
    <t>Thu dịch vụ</t>
  </si>
  <si>
    <t>Dịch vụ GĐ pháp y</t>
  </si>
  <si>
    <t>Dịch vụ Y tế dự phòng, Dịch vụ kiểm nghiệm</t>
  </si>
  <si>
    <t>Dịch vụ khám bệnh, chữa bệnh</t>
  </si>
  <si>
    <t>- Thu của người bệnh</t>
  </si>
  <si>
    <t xml:space="preserve">- Thu từ cơ quan Bảo hiểm </t>
  </si>
  <si>
    <t>Dịch vụ trông giữ xe, căng tin, quầy thuốc</t>
  </si>
  <si>
    <t>Dịch vụ xã hội hóa: Khám bệnh, chữa bệnh; tiêm vác xin….</t>
  </si>
  <si>
    <t>Thu khác</t>
  </si>
  <si>
    <t>II</t>
  </si>
  <si>
    <t>Chi từ nguồn thu phí được để lại</t>
  </si>
  <si>
    <t xml:space="preserve">Chi sự nghiệp y tế, dân số và gia đình </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</si>
  <si>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</si>
  <si>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</si>
  <si>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</si>
  <si>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</si>
  <si>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</si>
  <si>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</si>
  <si>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</si>
  <si>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</si>
  <si>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</si>
  <si>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Thu từ cơ quan Bảo hiểm</t>
  </si>
  <si>
    <t>Dịch vụ xã hội hóa: Khám bệnh, chữa bệnh; tiêm vác xin</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</si>
  <si>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</si>
  <si>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</si>
  <si>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</si>
  <si>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</si>
  <si>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</si>
  <si>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</si>
  <si>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</si>
  <si>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</si>
  <si>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</si>
  <si>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</si>
  <si>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</si>
  <si>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</si>
  <si>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</si>
  <si>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</si>
  <si>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</si>
  <si>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</si>
  <si>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</si>
  <si>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</si>
  <si>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</si>
  <si>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</si>
  <si>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</si>
  <si>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</si>
  <si>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</si>
  <si>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</si>
  <si>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</si>
  <si>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</si>
  <si>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</si>
  <si>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</si>
  <si>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</si>
  <si>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</si>
  <si>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</si>
  <si>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</si>
  <si>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</si>
  <si>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</si>
  <si>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</si>
  <si>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</si>
  <si>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</si>
  <si>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</si>
  <si>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</si>
  <si>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</si>
  <si>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</si>
  <si>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</si>
  <si>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CÔNG KHAI THỰC HIỆN DỰ TOÁN THU- CHI NGÂN SÁCH QUÝ I NĂM 2023</t>
  </si>
  <si>
    <t xml:space="preserve">        Bệnh viện Phổi Bắc Giang công khai tình hình thực hiện dự toán thu-chi ngân sách quý I năm 2023 như sau:</t>
  </si>
  <si>
    <t>Thực
hiện quý I năm 2023</t>
  </si>
  <si>
    <t>Ước thực hiện quý I năm 2023 so với năm trước (tỷ lệ %)</t>
  </si>
  <si>
    <t>Quý 2/2022</t>
  </si>
  <si>
    <t>CÔNG KHAI THỰC HIỆN DỰ TOÁN THU- CHI NGÂN SÁCH QUÝ I NĂM 2024</t>
  </si>
  <si>
    <t>Thực
hiện quý I năm 2024</t>
  </si>
  <si>
    <t>Ước thực hiện quý I năm 2024 so với năm trước (tỷ lệ %)</t>
  </si>
  <si>
    <t xml:space="preserve">        Bệnh viện Phổi Bắc Giang công khai tình hình thực hiện dự toán thu-chi ngân sách quý I năm 2024 như sau:</t>
  </si>
  <si>
    <t>Quý 1/2023</t>
  </si>
  <si>
    <t>TH quý 1.2024</t>
  </si>
  <si>
    <t>Thu DV Giường bệnh theo yêu cầu, khám bệnh theo yêu cầu</t>
  </si>
  <si>
    <t>3.3</t>
  </si>
  <si>
    <t>3.4</t>
  </si>
  <si>
    <t>CÔNG KHAI THỰC HIỆN DỰ TOÁN THU- CHI NGÂN SÁCH QUÝ II NĂM 2025</t>
  </si>
  <si>
    <t xml:space="preserve">        Bệnh viện Phổi Bắc Giang công khai tình hình thực hiện dự toán thu-chi ngân sách quý II năm 2025 như sau:</t>
  </si>
  <si>
    <t>Thực
hiện quý II năm 2025</t>
  </si>
  <si>
    <t>Ước thực hiện quý II năm 2025 so với năm trước (tỷ lệ %)</t>
  </si>
  <si>
    <t>CÔNG KHAI THỰC HIỆN DỰ TOÁN THU- CHI NGÂN SÁCH QUÝ I NĂM 2025</t>
  </si>
  <si>
    <t>Thực
hiện quý I năm 2025</t>
  </si>
  <si>
    <t>Ước thực hiện quý I năm 2025 so với năm trước (tỷ lệ %)</t>
  </si>
  <si>
    <t xml:space="preserve"> Kinh phí nhiệm vụ thường xuyên (Trạm chống lao)</t>
  </si>
  <si>
    <t>KP duy trì CTMT</t>
  </si>
  <si>
    <t>KP PHCĐ lao theo KH UBND</t>
  </si>
  <si>
    <t>KP Mua sắm máy móc thiết bị</t>
  </si>
  <si>
    <t>KP cấp theo đề án CNTT (Bệnh án điện tử)</t>
  </si>
  <si>
    <t>KP sửa chữa CSHT</t>
  </si>
  <si>
    <t>KP tiền thưởng theo NĐ 73</t>
  </si>
  <si>
    <t>KP khắc phục cơn bão số 3</t>
  </si>
  <si>
    <t>TH quý 2.2024</t>
  </si>
  <si>
    <t xml:space="preserve"> </t>
  </si>
  <si>
    <t xml:space="preserve">  Đơn vị: Bệnh viện Nội tiết Bắc Ninh</t>
  </si>
  <si>
    <t xml:space="preserve"> Kinh phí nhiệm vụ thường xuyên </t>
  </si>
  <si>
    <t xml:space="preserve">        Bệnh viện Nội tiết Bắc Ninh công khai tình hình thực hiện dự toán thu-chi ngân sách quý II năm 2025 như sau:</t>
  </si>
  <si>
    <t>Ước thực hiện  quý II  năm 2025 so với năm trước (tỷ lệ %)</t>
  </si>
  <si>
    <t>TH quý II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</si>
</sst>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 _-;\-* #,##0.00\ _ _-;_-* &quot;-&quot;??\ _ _-;_-@_-"/>
    <numFmt numFmtId="165" formatCode="_-* #,##0\ _$_-;\-* #,##0\ _$_-;_-* &quot;-&quot;??\ _$_-;_-@_-"/>
    <numFmt numFmtId="166" formatCode="_-* #,##0.0&quot; &quot;_$_-;\-* #,##0.0&quot; &quot;_$_-;_-* &quot;-&quot;??&quot; &quot;_$_-;_-@_-"/>
    <numFmt numFmtId="167" formatCode="_-* #,##0.0\ _$_-;\-* #,##0.0\ _$_-;_-* &quot;-&quot;??\ _$_-;_-@_-"/>
    <numFmt numFmtId="168" formatCode="_-* #,##0&quot; &quot;_$_-;\-* #,##0&quot; &quot;_$_-;_-* &quot;-&quot;??&quot; &quot;_$_-;_-@_-"/>
  </numFmts>
  <fonts count="39">
    <font>
      <sz val="12"/>
      <color theme="1"/>
      <name val="Times New Roman"/>
      <family val="2"/>
      <charset val="163"/>
    </font>
    <font>
      <sz val="12"/>
      <color theme="1"/>
      <name val="Times New Roman"/>
      <family val="2"/>
      <charset val="163"/>
    </font>
    <font>
      <sz val="11"/>
      <color theme="1"/>
      <name val="Calibri"/>
      <family val="2"/>
      <charset val="163"/>
      <scheme val="minor"/>
    </font>
    <font>
      <sz val="10.5"/>
      <color theme="1"/>
      <name val="Times New Roman"/>
      <family val="1"/>
      <charset val="163"/>
    </font>
    <font>
      <sz val="12"/>
      <color theme="1"/>
      <name val="Arial"/>
      <family val="2"/>
      <charset val="163"/>
    </font>
    <font>
      <b/>
      <sz val="12"/>
      <color theme="1"/>
      <name val="Times New Roman"/>
      <family val="1"/>
      <charset val="163"/>
    </font>
    <font>
      <b/>
      <sz val="13"/>
      <color theme="1"/>
      <name val="Times New Roman"/>
      <family val="1"/>
      <charset val="163"/>
    </font>
    <font>
      <sz val="12"/>
      <color theme="1"/>
      <name val="Times New Roman"/>
      <family val="1"/>
      <charset val="163"/>
    </font>
    <font>
      <b/>
      <sz val="14"/>
      <color theme="1"/>
      <name val="Times New Roman"/>
      <family val="1"/>
      <charset val="163"/>
    </font>
    <font>
      <b/>
      <i/>
      <sz val="12"/>
      <color theme="1"/>
      <name val="Times New Roman"/>
      <family val="1"/>
      <charset val="163"/>
    </font>
    <font>
      <i/>
      <sz val="12"/>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i/>
      <sz val="11"/>
      <color theme="1"/>
      <name val="Times New Roman"/>
      <family val="1"/>
      <charset val="163"/>
    </font>
    <font>
      <sz val="11"/>
      <color theme="1"/>
      <name val="Times New Roman"/>
      <family val="1"/>
    </font>
    <font>
      <b/>
      <i/>
      <sz val="12"/>
      <name val="Times New Roman"/>
      <family val="1"/>
    </font>
    <font>
      <sz val="12"/>
      <name val="Times New Roman"/>
      <family val="1"/>
      <charset val="163"/>
    </font>
    <font>
      <sz val="11"/>
      <name val="Times New Roman"/>
      <family val="1"/>
      <charset val="163"/>
    </font>
    <font>
      <b/>
      <sz val="11"/>
      <color theme="1"/>
      <name val="Times New Roman"/>
      <family val="1"/>
    </font>
    <font>
      <b/>
      <i/>
      <sz val="11"/>
      <color theme="1"/>
      <name val="Times New Roman"/>
      <family val="1"/>
      <charset val="163"/>
    </font>
    <font>
      <i/>
      <sz val="11"/>
      <color theme="1"/>
      <name val=".VnTime"/>
      <family val="2"/>
    </font>
    <font>
      <i/>
      <sz val="12"/>
      <color theme="1"/>
      <name val=".VnTime"/>
      <family val="2"/>
    </font>
    <font>
      <sz val="12"/>
      <color theme="1"/>
      <name val=".VnTime"/>
      <family val="2"/>
    </font>
    <font>
      <b/>
      <sz val="12"/>
      <name val="Times New Roman"/>
      <family val="1"/>
      <charset val="163"/>
    </font>
    <font>
      <i/>
      <sz val="11"/>
      <color theme="1"/>
      <name val="Calibri Light"/>
      <family val="1"/>
      <charset val="163"/>
      <scheme val="major"/>
    </font>
    <font>
      <i/>
      <sz val="12"/>
      <name val="Times New Roman"/>
      <family val="1"/>
      <charset val="163"/>
    </font>
    <font>
      <sz val="11"/>
      <color theme="1"/>
      <name val="Calibri Light"/>
      <family val="1"/>
      <charset val="163"/>
      <scheme val="major"/>
    </font>
    <font>
      <i/>
      <sz val="11"/>
      <name val="Times New Roman"/>
      <family val="1"/>
    </font>
    <font>
      <i/>
      <sz val="12"/>
      <color theme="1"/>
      <name val="Calibri Light"/>
      <family val="1"/>
      <charset val="163"/>
      <scheme val="major"/>
    </font>
    <font>
      <i/>
      <sz val="13"/>
      <color theme="1"/>
      <name val="Times New Roman"/>
      <family val="1"/>
    </font>
    <font>
      <b/>
      <sz val="13"/>
      <color theme="1"/>
      <name val="Times New Roman"/>
      <family val="1"/>
    </font>
    <font>
      <b/>
      <sz val="13"/>
      <color theme="1"/>
      <name val="Calibri Light"/>
      <family val="1"/>
      <charset val="163"/>
      <scheme val="major"/>
    </font>
    <font>
      <i/>
      <sz val="13"/>
      <color theme="1"/>
      <name val="Calibri Light"/>
      <family val="1"/>
      <charset val="163"/>
      <scheme val="major"/>
    </font>
    <font>
      <b/>
      <sz val="12"/>
      <color theme="1"/>
      <name val="Times New Roman"/>
      <family val="1"/>
    </font>
    <font>
      <i/>
      <sz val="12"/>
      <name val="Times New Roman"/>
      <family val="1"/>
    </font>
    <font>
      <sz val="12"/>
      <name val="Times New Roman"/>
      <family val="1"/>
    </font>
    <font>
      <sz val="11"/>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181">
    <xf numFmtId="0" fontId="0" fillId="0" borderId="0" xfId="0"/>
    <xf numFmtId="0" fontId="5" fillId="0" borderId="0" xfId="2" applyFont="1" applyAlignment="1">
      <alignment horizontal="center" vertical="center"/>
    </xf>
    <xf numFmtId="0" fontId="5" fillId="0" borderId="0" xfId="2" applyFont="1"/>
    <xf numFmtId="0" fontId="7" fillId="0" borderId="0" xfId="2" applyFont="1" applyAlignment="1">
      <alignment horizontal="center" vertical="center"/>
    </xf>
    <xf numFmtId="0" fontId="7" fillId="0" borderId="0" xfId="2" applyFont="1" applyAlignment="1">
      <alignment horizontal="center"/>
    </xf>
    <xf numFmtId="0" fontId="5" fillId="0" borderId="2" xfId="2" applyFont="1" applyBorder="1" applyAlignment="1">
      <alignment horizontal="center" vertical="center"/>
    </xf>
    <xf numFmtId="0" fontId="7" fillId="0" borderId="3" xfId="2" applyFont="1" applyBorder="1" applyAlignment="1">
      <alignment horizontal="center" vertical="center"/>
    </xf>
    <xf numFmtId="164" fontId="7" fillId="0" borderId="3" xfId="1" applyFont="1" applyBorder="1" applyAlignment="1">
      <alignment horizontal="center" vertical="center"/>
    </xf>
    <xf numFmtId="0" fontId="5" fillId="0" borderId="2" xfId="2" applyFont="1" applyBorder="1" applyAlignment="1">
      <alignment wrapText="1"/>
    </xf>
    <xf numFmtId="165" fontId="10" fillId="0" borderId="2" xfId="1" applyNumberFormat="1" applyFont="1" applyBorder="1" applyAlignment="1">
      <alignment horizontal="center"/>
    </xf>
    <xf numFmtId="164" fontId="10" fillId="0" borderId="2" xfId="1" applyFont="1" applyBorder="1" applyAlignment="1">
      <alignment horizontal="center"/>
    </xf>
    <xf numFmtId="0" fontId="7" fillId="0" borderId="2" xfId="2" applyFont="1" applyBorder="1" applyAlignment="1">
      <alignment horizontal="center" vertical="center"/>
    </xf>
    <xf numFmtId="0" fontId="7" fillId="0" borderId="2" xfId="2" applyFont="1" applyBorder="1" applyAlignment="1">
      <alignment wrapText="1"/>
    </xf>
    <xf numFmtId="164" fontId="13" fillId="0" borderId="2" xfId="1" applyFont="1" applyBorder="1" applyAlignment="1">
      <alignment horizontal="center"/>
    </xf>
    <xf numFmtId="164" fontId="15" fillId="0" borderId="2" xfId="1" applyFont="1" applyBorder="1" applyAlignment="1">
      <alignment horizontal="center"/>
    </xf>
    <xf numFmtId="0" fontId="16" fillId="0" borderId="2" xfId="2" applyFont="1" applyBorder="1" applyAlignment="1">
      <alignment horizontal="center"/>
    </xf>
    <xf numFmtId="0" fontId="17" fillId="0" borderId="2" xfId="2" applyFont="1" applyBorder="1" applyAlignment="1">
      <alignment wrapText="1"/>
    </xf>
    <xf numFmtId="0" fontId="17" fillId="0" borderId="2" xfId="2" applyFont="1" applyBorder="1" applyAlignment="1">
      <alignment horizontal="center"/>
    </xf>
    <xf numFmtId="0" fontId="17" fillId="0" borderId="2" xfId="2" applyFont="1" applyBorder="1" applyAlignment="1">
      <alignment horizontal="center" vertical="center"/>
    </xf>
    <xf numFmtId="0" fontId="17" fillId="0" borderId="2" xfId="2" applyFont="1" applyBorder="1" applyAlignment="1">
      <alignment vertical="center" wrapText="1"/>
    </xf>
    <xf numFmtId="0" fontId="17" fillId="0" borderId="2" xfId="2" quotePrefix="1" applyFont="1" applyBorder="1" applyAlignment="1">
      <alignment wrapText="1"/>
    </xf>
    <xf numFmtId="0" fontId="9" fillId="0" borderId="2" xfId="2" applyFont="1" applyBorder="1" applyAlignment="1">
      <alignment horizontal="center" vertical="center"/>
    </xf>
    <xf numFmtId="0" fontId="9" fillId="0" borderId="2" xfId="2" applyFont="1" applyBorder="1" applyAlignment="1">
      <alignment wrapText="1"/>
    </xf>
    <xf numFmtId="0" fontId="24" fillId="0" borderId="2" xfId="2" applyFont="1" applyBorder="1" applyAlignment="1">
      <alignment horizontal="center" vertical="center"/>
    </xf>
    <xf numFmtId="0" fontId="26" fillId="0" borderId="2" xfId="2" applyFont="1" applyBorder="1" applyAlignment="1">
      <alignment horizontal="center" vertical="center"/>
    </xf>
    <xf numFmtId="0" fontId="10" fillId="0" borderId="2" xfId="2" applyFont="1" applyBorder="1" applyAlignment="1">
      <alignment wrapText="1"/>
    </xf>
    <xf numFmtId="165" fontId="29" fillId="0" borderId="2" xfId="1" applyNumberFormat="1" applyFont="1" applyBorder="1" applyAlignment="1">
      <alignment horizontal="center"/>
    </xf>
    <xf numFmtId="165" fontId="29" fillId="0" borderId="2" xfId="1" applyNumberFormat="1" applyFont="1" applyBorder="1" applyAlignment="1"/>
    <xf numFmtId="0" fontId="2" fillId="0" borderId="0" xfId="2"/>
    <xf numFmtId="0" fontId="19" fillId="0" borderId="0" xfId="2" applyFont="1" applyAlignment="1">
      <alignment horizontal="center"/>
    </xf>
    <xf numFmtId="0" fontId="19" fillId="0" borderId="0" xfId="0" applyFont="1" applyAlignment="1">
      <alignment horizontal="center"/>
    </xf>
    <xf numFmtId="0" fontId="5" fillId="0" borderId="2" xfId="2" applyFont="1" applyBorder="1" applyAlignment="1">
      <alignment horizontal="center" wrapText="1"/>
    </xf>
    <xf numFmtId="3" fontId="4" fillId="0" borderId="0" xfId="2" applyNumberFormat="1" applyFont="1"/>
    <xf numFmtId="3" fontId="7" fillId="0" borderId="0" xfId="2" applyNumberFormat="1" applyFont="1"/>
    <xf numFmtId="3" fontId="7" fillId="0" borderId="0" xfId="2" applyNumberFormat="1" applyFont="1" applyAlignment="1">
      <alignment horizontal="center" vertical="center" wrapText="1"/>
    </xf>
    <xf numFmtId="3" fontId="7" fillId="0" borderId="0" xfId="2" applyNumberFormat="1" applyFont="1" applyAlignment="1">
      <alignment horizontal="center"/>
    </xf>
    <xf numFmtId="3" fontId="23" fillId="0" borderId="0" xfId="2" applyNumberFormat="1" applyFont="1" applyAlignment="1">
      <alignment horizontal="center"/>
    </xf>
    <xf numFmtId="3" fontId="2" fillId="0" borderId="0" xfId="2" applyNumberFormat="1" applyAlignment="1">
      <alignment horizontal="center"/>
    </xf>
    <xf numFmtId="3" fontId="0" fillId="0" borderId="0" xfId="0" applyNumberFormat="1" applyAlignment="1">
      <alignment horizontal="center"/>
    </xf>
    <xf numFmtId="3" fontId="0" fillId="0" borderId="0" xfId="0" applyNumberFormat="1"/>
    <xf numFmtId="164" fontId="1" fillId="0" borderId="0" xfId="1" applyFont="1"/>
    <xf numFmtId="0" fontId="34" fillId="0" borderId="2" xfId="2" applyFont="1" applyBorder="1" applyAlignment="1">
      <alignment horizontal="center" vertical="center" wrapText="1"/>
    </xf>
    <xf numFmtId="0" fontId="34" fillId="0" borderId="2" xfId="2" applyFont="1" applyBorder="1" applyAlignment="1">
      <alignment horizontal="center" vertical="center"/>
    </xf>
    <xf numFmtId="164" fontId="34" fillId="0" borderId="2" xfId="1" applyFont="1" applyBorder="1" applyAlignment="1">
      <alignment horizontal="center" vertical="center" wrapText="1"/>
    </xf>
    <xf numFmtId="165" fontId="10" fillId="0" borderId="2" xfId="1" applyNumberFormat="1" applyFont="1" applyFill="1" applyBorder="1" applyAlignment="1">
      <alignment horizontal="center"/>
    </xf>
    <xf numFmtId="165" fontId="12" fillId="0" borderId="2" xfId="1" applyNumberFormat="1" applyFont="1" applyFill="1" applyBorder="1" applyAlignment="1">
      <alignment horizontal="center"/>
    </xf>
    <xf numFmtId="165" fontId="13" fillId="0" borderId="2" xfId="1" applyNumberFormat="1" applyFont="1" applyFill="1" applyBorder="1" applyAlignment="1">
      <alignment horizontal="center"/>
    </xf>
    <xf numFmtId="165" fontId="18" fillId="0" borderId="2" xfId="1" applyNumberFormat="1" applyFont="1" applyFill="1" applyBorder="1" applyAlignment="1">
      <alignment horizontal="center" wrapText="1"/>
    </xf>
    <xf numFmtId="165" fontId="18" fillId="0" borderId="2" xfId="1" applyNumberFormat="1" applyFont="1" applyFill="1" applyBorder="1" applyAlignment="1">
      <alignment horizontal="center"/>
    </xf>
    <xf numFmtId="166" fontId="18" fillId="0" borderId="2" xfId="1" applyNumberFormat="1" applyFont="1" applyFill="1" applyBorder="1" applyAlignment="1">
      <alignment horizontal="center"/>
    </xf>
    <xf numFmtId="165" fontId="20" fillId="0" borderId="2" xfId="1" applyNumberFormat="1" applyFont="1" applyFill="1" applyBorder="1" applyAlignment="1">
      <alignment horizontal="center"/>
    </xf>
    <xf numFmtId="165" fontId="12"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xf>
    <xf numFmtId="166" fontId="12" fillId="0" borderId="2" xfId="1" applyNumberFormat="1" applyFont="1" applyFill="1" applyBorder="1" applyAlignment="1">
      <alignment horizontal="center"/>
    </xf>
    <xf numFmtId="166" fontId="13" fillId="0" borderId="2" xfId="1" applyNumberFormat="1" applyFont="1" applyFill="1" applyBorder="1" applyAlignment="1">
      <alignment horizontal="center" wrapText="1"/>
    </xf>
    <xf numFmtId="165" fontId="21" fillId="0" borderId="2" xfId="1" applyNumberFormat="1" applyFont="1" applyFill="1" applyBorder="1" applyAlignment="1">
      <alignment horizontal="center"/>
    </xf>
    <xf numFmtId="165" fontId="25" fillId="0" borderId="2" xfId="1" applyNumberFormat="1" applyFont="1" applyFill="1" applyBorder="1" applyAlignment="1">
      <alignment horizontal="center"/>
    </xf>
    <xf numFmtId="165" fontId="27" fillId="0" borderId="2" xfId="1" applyNumberFormat="1" applyFont="1" applyFill="1" applyBorder="1" applyAlignment="1">
      <alignment horizontal="center"/>
    </xf>
    <xf numFmtId="166" fontId="19" fillId="0" borderId="2" xfId="1" applyNumberFormat="1" applyFont="1" applyFill="1" applyBorder="1" applyAlignment="1">
      <alignment horizontal="center"/>
    </xf>
    <xf numFmtId="166" fontId="28" fillId="0" borderId="2" xfId="1" applyNumberFormat="1" applyFont="1" applyFill="1" applyBorder="1" applyAlignment="1">
      <alignment horizontal="center"/>
    </xf>
    <xf numFmtId="164" fontId="25" fillId="0" borderId="2" xfId="1" applyFont="1" applyFill="1" applyBorder="1" applyAlignment="1">
      <alignment horizontal="center"/>
    </xf>
    <xf numFmtId="165" fontId="25" fillId="0" borderId="2" xfId="1" applyNumberFormat="1" applyFont="1" applyFill="1" applyBorder="1" applyAlignment="1"/>
    <xf numFmtId="165" fontId="29" fillId="0" borderId="2" xfId="1" applyNumberFormat="1" applyFont="1" applyFill="1" applyBorder="1" applyAlignment="1"/>
    <xf numFmtId="0" fontId="22" fillId="0" borderId="0" xfId="2" applyFont="1" applyAlignment="1">
      <alignment horizontal="center"/>
    </xf>
    <xf numFmtId="3" fontId="18" fillId="0" borderId="4" xfId="1" applyNumberFormat="1" applyFont="1" applyBorder="1" applyAlignment="1">
      <alignment horizontal="center" wrapText="1"/>
    </xf>
    <xf numFmtId="0" fontId="4" fillId="0" borderId="0" xfId="2" applyFont="1"/>
    <xf numFmtId="0" fontId="7" fillId="0" borderId="0" xfId="2" applyFont="1"/>
    <xf numFmtId="165" fontId="12" fillId="0" borderId="0" xfId="1" applyNumberFormat="1" applyFont="1" applyFill="1" applyBorder="1" applyAlignment="1">
      <alignment horizontal="center"/>
    </xf>
    <xf numFmtId="165" fontId="18" fillId="0" borderId="0" xfId="1" applyNumberFormat="1" applyFont="1" applyFill="1" applyBorder="1" applyAlignment="1">
      <alignment horizontal="center" wrapText="1"/>
    </xf>
    <xf numFmtId="165" fontId="13" fillId="0" borderId="0" xfId="1" applyNumberFormat="1" applyFont="1" applyFill="1" applyBorder="1" applyAlignment="1">
      <alignment horizontal="center"/>
    </xf>
    <xf numFmtId="165" fontId="7" fillId="0" borderId="0" xfId="2" applyNumberFormat="1" applyFont="1" applyAlignment="1">
      <alignment horizontal="center"/>
    </xf>
    <xf numFmtId="165" fontId="20" fillId="0" borderId="0" xfId="1" applyNumberFormat="1" applyFont="1" applyFill="1" applyBorder="1" applyAlignment="1">
      <alignment horizontal="center"/>
    </xf>
    <xf numFmtId="166" fontId="12" fillId="0" borderId="0" xfId="1" applyNumberFormat="1" applyFont="1" applyFill="1" applyBorder="1" applyAlignment="1">
      <alignment horizontal="center"/>
    </xf>
    <xf numFmtId="165" fontId="13" fillId="0" borderId="0" xfId="1" applyNumberFormat="1" applyFont="1" applyFill="1" applyBorder="1" applyAlignment="1">
      <alignment horizontal="center" wrapText="1"/>
    </xf>
    <xf numFmtId="0" fontId="2" fillId="0" borderId="0" xfId="2" applyAlignment="1">
      <alignment horizontal="center"/>
    </xf>
    <xf numFmtId="0" fontId="0" fillId="0" borderId="0" xfId="0" applyAlignment="1">
      <alignment horizontal="center"/>
    </xf>
    <xf numFmtId="164" fontId="19" fillId="0" borderId="0" xfId="1" applyFont="1" applyFill="1" applyBorder="1" applyAlignment="1">
      <alignment horizontal="center"/>
    </xf>
    <xf numFmtId="165" fontId="9" fillId="0" borderId="2" xfId="1" applyNumberFormat="1" applyFont="1" applyFill="1" applyBorder="1" applyAlignment="1">
      <alignment horizontal="center"/>
    </xf>
    <xf numFmtId="165" fontId="13" fillId="0" borderId="2" xfId="1" applyNumberFormat="1" applyFont="1" applyFill="1" applyBorder="1" applyAlignment="1">
      <alignment horizontal="center" wrapText="1"/>
    </xf>
    <xf numFmtId="165" fontId="14" fillId="0" borderId="2" xfId="1" applyNumberFormat="1" applyFont="1" applyFill="1" applyBorder="1" applyAlignment="1">
      <alignment horizontal="center" wrapText="1"/>
    </xf>
    <xf numFmtId="165" fontId="18" fillId="0" borderId="2" xfId="1" quotePrefix="1" applyNumberFormat="1" applyFont="1" applyFill="1" applyBorder="1" applyAlignment="1">
      <alignment horizontal="center" wrapText="1"/>
    </xf>
    <xf numFmtId="165" fontId="14" fillId="0" borderId="2" xfId="1" applyNumberFormat="1" applyFont="1" applyFill="1" applyBorder="1" applyAlignment="1">
      <alignment horizontal="center"/>
    </xf>
    <xf numFmtId="165" fontId="15" fillId="0" borderId="2" xfId="1" applyNumberFormat="1" applyFont="1" applyFill="1" applyBorder="1" applyAlignment="1">
      <alignment horizontal="center"/>
    </xf>
    <xf numFmtId="165" fontId="5" fillId="0" borderId="2" xfId="1" applyNumberFormat="1" applyFont="1" applyFill="1" applyBorder="1"/>
    <xf numFmtId="164" fontId="7" fillId="0" borderId="0" xfId="1" applyFont="1" applyAlignment="1">
      <alignment horizontal="center"/>
    </xf>
    <xf numFmtId="165" fontId="0" fillId="0" borderId="0" xfId="0" applyNumberFormat="1"/>
    <xf numFmtId="0" fontId="17" fillId="0" borderId="2" xfId="2" applyFont="1" applyBorder="1" applyAlignment="1">
      <alignment horizontal="right" vertical="center"/>
    </xf>
    <xf numFmtId="0" fontId="17" fillId="0" borderId="2" xfId="2" applyFont="1" applyBorder="1" applyAlignment="1">
      <alignment horizontal="right"/>
    </xf>
    <xf numFmtId="0" fontId="35" fillId="0" borderId="2" xfId="2" applyFont="1" applyBorder="1" applyAlignment="1">
      <alignment horizontal="center"/>
    </xf>
    <xf numFmtId="0" fontId="36" fillId="0" borderId="2" xfId="2" applyFont="1" applyBorder="1" applyAlignment="1">
      <alignment wrapText="1"/>
    </xf>
    <xf numFmtId="165" fontId="37" fillId="0" borderId="2" xfId="1" applyNumberFormat="1" applyFont="1" applyFill="1" applyBorder="1" applyAlignment="1">
      <alignment horizontal="center" wrapText="1"/>
    </xf>
    <xf numFmtId="165" fontId="19" fillId="0" borderId="2" xfId="1" applyNumberFormat="1" applyFont="1" applyFill="1" applyBorder="1" applyAlignment="1">
      <alignment horizontal="center"/>
    </xf>
    <xf numFmtId="166" fontId="38" fillId="0" borderId="2" xfId="1" applyNumberFormat="1" applyFont="1" applyFill="1" applyBorder="1" applyAlignment="1">
      <alignment horizontal="center"/>
    </xf>
    <xf numFmtId="168" fontId="19" fillId="0" borderId="2" xfId="1" applyNumberFormat="1" applyFont="1" applyFill="1" applyBorder="1" applyAlignment="1">
      <alignment horizontal="center"/>
    </xf>
    <xf numFmtId="0" fontId="7" fillId="0" borderId="2" xfId="2" applyFont="1" applyBorder="1" applyAlignment="1">
      <alignment vertical="center" wrapText="1"/>
    </xf>
    <xf numFmtId="0" fontId="35" fillId="0" borderId="2" xfId="2" applyFont="1" applyBorder="1" applyAlignment="1">
      <alignment horizontal="center" vertical="center"/>
    </xf>
    <xf numFmtId="0" fontId="16" fillId="0" borderId="2" xfId="2" applyFont="1" applyBorder="1" applyAlignment="1">
      <alignment horizontal="center" vertical="center"/>
    </xf>
    <xf numFmtId="0" fontId="0" fillId="0" borderId="0" xfId="0" applyAlignment="1">
      <alignment vertical="center"/>
    </xf>
    <xf numFmtId="0" fontId="2" fillId="0" borderId="0" xfId="2" applyAlignment="1">
      <alignment vertical="center"/>
    </xf>
    <xf numFmtId="3" fontId="4" fillId="0" borderId="0" xfId="2" applyNumberFormat="1" applyFont="1" applyAlignment="1">
      <alignment vertical="center"/>
    </xf>
    <xf numFmtId="3" fontId="7" fillId="0" borderId="0" xfId="2" applyNumberFormat="1" applyFont="1" applyAlignment="1">
      <alignment vertical="center"/>
    </xf>
    <xf numFmtId="0" fontId="5" fillId="0" borderId="0" xfId="2" applyFont="1" applyAlignment="1">
      <alignment vertical="center"/>
    </xf>
    <xf numFmtId="0" fontId="5" fillId="0" borderId="2" xfId="2" applyFont="1" applyBorder="1" applyAlignment="1">
      <alignment horizontal="center" vertical="center" wrapText="1"/>
    </xf>
    <xf numFmtId="165" fontId="9" fillId="0" borderId="2" xfId="1" applyNumberFormat="1" applyFont="1" applyFill="1" applyBorder="1" applyAlignment="1">
      <alignment horizontal="center" vertical="center"/>
    </xf>
    <xf numFmtId="165" fontId="10" fillId="0" borderId="2" xfId="1" applyNumberFormat="1" applyFont="1" applyFill="1" applyBorder="1" applyAlignment="1">
      <alignment horizontal="center" vertical="center"/>
    </xf>
    <xf numFmtId="164" fontId="10" fillId="0" borderId="2" xfId="1" applyFont="1" applyBorder="1" applyAlignment="1">
      <alignment horizontal="center" vertical="center"/>
    </xf>
    <xf numFmtId="165" fontId="10" fillId="0" borderId="2" xfId="1" applyNumberFormat="1" applyFont="1" applyBorder="1" applyAlignment="1">
      <alignment horizontal="center" vertical="center"/>
    </xf>
    <xf numFmtId="0" fontId="5" fillId="0" borderId="2" xfId="2" applyFont="1" applyBorder="1" applyAlignment="1">
      <alignment vertical="center" wrapText="1"/>
    </xf>
    <xf numFmtId="165" fontId="12" fillId="0" borderId="2" xfId="1" applyNumberFormat="1" applyFont="1" applyFill="1" applyBorder="1" applyAlignment="1">
      <alignment horizontal="center" vertical="center"/>
    </xf>
    <xf numFmtId="164" fontId="19" fillId="0" borderId="2" xfId="1" applyFont="1" applyBorder="1" applyAlignment="1">
      <alignment horizontal="center" vertical="center"/>
    </xf>
    <xf numFmtId="165" fontId="0" fillId="0" borderId="0" xfId="0" applyNumberFormat="1" applyAlignment="1">
      <alignment vertical="center"/>
    </xf>
    <xf numFmtId="165" fontId="13" fillId="0" borderId="2" xfId="1" applyNumberFormat="1" applyFont="1" applyFill="1" applyBorder="1" applyAlignment="1">
      <alignment horizontal="center" vertical="center" wrapText="1"/>
    </xf>
    <xf numFmtId="165" fontId="13" fillId="0" borderId="2" xfId="1" applyNumberFormat="1" applyFont="1" applyFill="1" applyBorder="1" applyAlignment="1">
      <alignment horizontal="center" vertical="center"/>
    </xf>
    <xf numFmtId="164" fontId="13" fillId="0" borderId="2" xfId="1" applyFont="1" applyBorder="1" applyAlignment="1">
      <alignment horizontal="center" vertical="center"/>
    </xf>
    <xf numFmtId="165" fontId="14" fillId="0" borderId="2" xfId="1" applyNumberFormat="1" applyFont="1" applyFill="1" applyBorder="1" applyAlignment="1">
      <alignment horizontal="center" vertical="center" wrapText="1"/>
    </xf>
    <xf numFmtId="165" fontId="12" fillId="0" borderId="2" xfId="1" applyNumberFormat="1" applyFont="1" applyFill="1" applyBorder="1" applyAlignment="1">
      <alignment horizontal="center" vertical="center" wrapText="1"/>
    </xf>
    <xf numFmtId="0" fontId="36" fillId="0" borderId="2" xfId="2" applyFont="1" applyBorder="1" applyAlignment="1">
      <alignment vertical="center" wrapText="1"/>
    </xf>
    <xf numFmtId="165" fontId="37" fillId="0" borderId="2" xfId="1" applyNumberFormat="1" applyFont="1" applyFill="1" applyBorder="1" applyAlignment="1">
      <alignment horizontal="center" vertical="center" wrapText="1"/>
    </xf>
    <xf numFmtId="164" fontId="15" fillId="0" borderId="2" xfId="1" applyFont="1" applyBorder="1" applyAlignment="1">
      <alignment horizontal="center" vertical="center"/>
    </xf>
    <xf numFmtId="165" fontId="18" fillId="0" borderId="2" xfId="1" applyNumberFormat="1" applyFont="1" applyFill="1" applyBorder="1" applyAlignment="1">
      <alignment horizontal="center" vertical="center" wrapText="1"/>
    </xf>
    <xf numFmtId="0" fontId="17" fillId="0" borderId="2" xfId="2" quotePrefix="1" applyFont="1" applyBorder="1" applyAlignment="1">
      <alignment vertical="center" wrapText="1"/>
    </xf>
    <xf numFmtId="165" fontId="18" fillId="0" borderId="2" xfId="1" quotePrefix="1" applyNumberFormat="1" applyFont="1" applyFill="1" applyBorder="1" applyAlignment="1">
      <alignment horizontal="center" vertical="center" wrapText="1"/>
    </xf>
    <xf numFmtId="165" fontId="18" fillId="0" borderId="2" xfId="1" applyNumberFormat="1" applyFont="1" applyFill="1" applyBorder="1" applyAlignment="1">
      <alignment horizontal="center" vertical="center"/>
    </xf>
    <xf numFmtId="166" fontId="18" fillId="0" borderId="2" xfId="1" applyNumberFormat="1" applyFont="1" applyFill="1" applyBorder="1" applyAlignment="1">
      <alignment horizontal="center" vertical="center"/>
    </xf>
    <xf numFmtId="0" fontId="9" fillId="0" borderId="2" xfId="2" applyFont="1" applyBorder="1" applyAlignment="1">
      <alignment vertical="center" wrapText="1"/>
    </xf>
    <xf numFmtId="165" fontId="20" fillId="0" borderId="2" xfId="1" applyNumberFormat="1" applyFont="1" applyFill="1" applyBorder="1" applyAlignment="1">
      <alignment horizontal="center" vertical="center"/>
    </xf>
    <xf numFmtId="167" fontId="13" fillId="0" borderId="2" xfId="1" applyNumberFormat="1" applyFont="1" applyFill="1" applyBorder="1" applyAlignment="1">
      <alignment horizontal="center" vertical="center" wrapText="1"/>
    </xf>
    <xf numFmtId="167" fontId="13" fillId="0" borderId="2" xfId="1" applyNumberFormat="1" applyFont="1" applyFill="1" applyBorder="1" applyAlignment="1">
      <alignment horizontal="center" vertical="center"/>
    </xf>
    <xf numFmtId="166" fontId="12" fillId="0" borderId="2" xfId="1" applyNumberFormat="1" applyFont="1" applyFill="1" applyBorder="1" applyAlignment="1">
      <alignment horizontal="center" vertical="center"/>
    </xf>
    <xf numFmtId="166" fontId="13" fillId="0" borderId="2" xfId="1" applyNumberFormat="1" applyFont="1" applyFill="1" applyBorder="1" applyAlignment="1">
      <alignment horizontal="center" vertical="center" wrapText="1"/>
    </xf>
    <xf numFmtId="165" fontId="21" fillId="0" borderId="2" xfId="1" applyNumberFormat="1" applyFont="1" applyFill="1" applyBorder="1" applyAlignment="1">
      <alignment horizontal="center" vertical="center"/>
    </xf>
    <xf numFmtId="165" fontId="25" fillId="0" borderId="2" xfId="1" applyNumberFormat="1" applyFont="1" applyFill="1" applyBorder="1" applyAlignment="1">
      <alignment horizontal="center" vertical="center"/>
    </xf>
    <xf numFmtId="165" fontId="14" fillId="0" borderId="2" xfId="1" applyNumberFormat="1" applyFont="1" applyFill="1" applyBorder="1" applyAlignment="1">
      <alignment horizontal="center" vertical="center"/>
    </xf>
    <xf numFmtId="0" fontId="10" fillId="0" borderId="2" xfId="2" applyFont="1" applyBorder="1" applyAlignment="1">
      <alignment vertical="center" wrapText="1"/>
    </xf>
    <xf numFmtId="165" fontId="27" fillId="0" borderId="2" xfId="1" applyNumberFormat="1" applyFont="1" applyFill="1" applyBorder="1" applyAlignment="1">
      <alignment horizontal="center" vertical="center"/>
    </xf>
    <xf numFmtId="168" fontId="19" fillId="0" borderId="2" xfId="1" applyNumberFormat="1" applyFont="1" applyFill="1" applyBorder="1" applyAlignment="1">
      <alignment horizontal="center" vertical="center"/>
    </xf>
    <xf numFmtId="166" fontId="19" fillId="0" borderId="2" xfId="1" applyNumberFormat="1" applyFont="1" applyFill="1" applyBorder="1" applyAlignment="1">
      <alignment horizontal="center" vertical="center"/>
    </xf>
    <xf numFmtId="165" fontId="19" fillId="0" borderId="2" xfId="1" applyNumberFormat="1" applyFont="1" applyFill="1" applyBorder="1" applyAlignment="1">
      <alignment horizontal="center" vertical="center"/>
    </xf>
    <xf numFmtId="166" fontId="38" fillId="0" borderId="2" xfId="1" applyNumberFormat="1" applyFont="1" applyFill="1" applyBorder="1" applyAlignment="1">
      <alignment horizontal="center" vertical="center"/>
    </xf>
    <xf numFmtId="165" fontId="15" fillId="0" borderId="2" xfId="1" applyNumberFormat="1" applyFont="1" applyFill="1" applyBorder="1" applyAlignment="1">
      <alignment horizontal="center" vertical="center"/>
    </xf>
    <xf numFmtId="165" fontId="29" fillId="0" borderId="2" xfId="1" applyNumberFormat="1" applyFont="1" applyBorder="1" applyAlignment="1">
      <alignment horizontal="center" vertical="center"/>
    </xf>
    <xf numFmtId="165" fontId="25" fillId="0" borderId="2" xfId="1" applyNumberFormat="1" applyFont="1" applyFill="1" applyBorder="1" applyAlignment="1">
      <alignment vertical="center"/>
    </xf>
    <xf numFmtId="165" fontId="29" fillId="0" borderId="2" xfId="1" applyNumberFormat="1" applyFont="1" applyBorder="1" applyAlignment="1">
      <alignment vertical="center"/>
    </xf>
    <xf numFmtId="165" fontId="5" fillId="0" borderId="2" xfId="1" applyNumberFormat="1" applyFont="1" applyFill="1" applyBorder="1" applyAlignment="1">
      <alignment vertical="center"/>
    </xf>
    <xf numFmtId="165" fontId="29" fillId="0" borderId="2" xfId="1" applyNumberFormat="1" applyFont="1" applyFill="1" applyBorder="1" applyAlignment="1">
      <alignment vertical="center"/>
    </xf>
    <xf numFmtId="164" fontId="1" fillId="0" borderId="0" xfId="1" applyFont="1" applyAlignment="1">
      <alignment vertical="center"/>
    </xf>
    <xf numFmtId="3" fontId="0" fillId="0" borderId="0" xfId="0" applyNumberFormat="1" applyAlignment="1">
      <alignment vertical="center"/>
    </xf>
    <xf numFmtId="0" fontId="19" fillId="0" borderId="0" xfId="2" applyFont="1" applyAlignment="1">
      <alignment horizontal="center" vertical="center"/>
    </xf>
    <xf numFmtId="0" fontId="19" fillId="0" borderId="0" xfId="0" applyFont="1" applyAlignment="1">
      <alignment horizontal="center" vertical="center"/>
    </xf>
    <xf numFmtId="0" fontId="34" fillId="2" borderId="2" xfId="2" applyFont="1" applyFill="1" applyBorder="1" applyAlignment="1">
      <alignment horizontal="center" vertical="center" wrapText="1"/>
    </xf>
    <xf numFmtId="0" fontId="33" fillId="0" borderId="0" xfId="2" applyFont="1" applyAlignment="1">
      <alignment horizontal="center"/>
    </xf>
    <xf numFmtId="0" fontId="11" fillId="0" borderId="0" xfId="2" applyFont="1" applyAlignment="1">
      <alignment horizontal="left" vertical="center" wrapText="1"/>
    </xf>
    <xf numFmtId="0" fontId="10" fillId="0" borderId="1" xfId="2" applyFont="1" applyBorder="1" applyAlignment="1">
      <alignment horizontal="center"/>
    </xf>
    <xf numFmtId="0" fontId="30" fillId="0" borderId="0" xfId="2" applyFont="1" applyAlignment="1">
      <alignment horizontal="center"/>
    </xf>
    <xf numFmtId="0" fontId="31" fillId="0" borderId="0" xfId="2" applyFont="1" applyAlignment="1">
      <alignment horizontal="center"/>
    </xf>
    <xf numFmtId="0" fontId="32" fillId="0" borderId="0" xfId="2" applyFont="1" applyAlignment="1">
      <alignment horizontal="center"/>
    </xf>
    <xf numFmtId="0" fontId="11" fillId="0" borderId="0" xfId="2" applyFont="1" applyAlignment="1">
      <alignment horizontal="left" vertical="center"/>
    </xf>
    <xf numFmtId="0" fontId="3" fillId="0" borderId="0" xfId="2" applyFont="1" applyAlignment="1">
      <alignment horizontal="left"/>
    </xf>
    <xf numFmtId="0" fontId="5" fillId="0" borderId="0" xfId="2" applyFont="1"/>
    <xf numFmtId="0" fontId="6"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1" fillId="0" borderId="0" xfId="2" applyFont="1" applyAlignment="1">
      <alignment horizontal="left" wrapText="1"/>
    </xf>
    <xf numFmtId="0" fontId="11" fillId="0" borderId="0" xfId="2" applyFont="1" applyAlignment="1">
      <alignment horizontal="left"/>
    </xf>
    <xf numFmtId="0" fontId="3" fillId="0" borderId="0" xfId="2" applyFont="1" applyAlignment="1">
      <alignment horizontal="left" vertical="center"/>
    </xf>
    <xf numFmtId="0" fontId="5" fillId="0" borderId="0" xfId="2" applyFont="1" applyAlignment="1">
      <alignment vertical="center"/>
    </xf>
    <xf numFmtId="0" fontId="6"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center" vertical="center"/>
    </xf>
    <xf numFmtId="0" fontId="33" fillId="0" borderId="0" xfId="2" applyFont="1" applyAlignment="1">
      <alignment horizontal="center" vertical="center"/>
    </xf>
    <xf numFmtId="0" fontId="10" fillId="0" borderId="1" xfId="2" applyFont="1" applyBorder="1" applyAlignment="1">
      <alignment horizontal="center" vertical="center"/>
    </xf>
    <xf numFmtId="0" fontId="30" fillId="0" borderId="0" xfId="2" applyFont="1" applyAlignment="1">
      <alignment horizontal="center" vertical="center"/>
    </xf>
    <xf numFmtId="0" fontId="31" fillId="0" borderId="0" xfId="2" applyFont="1" applyAlignment="1">
      <alignment horizontal="center" vertical="center"/>
    </xf>
    <xf numFmtId="0" fontId="32" fillId="0" borderId="0" xfId="2" applyFont="1" applyAlignment="1">
      <alignment horizontal="center" vertic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1A19E82A-138B-4408-9B5D-44042D4CDD13}"/>
            </a:ext>
          </a:extLst>
        </xdr:cNvPr>
        <xdr:cNvCxnSpPr/>
      </xdr:nvCxnSpPr>
      <xdr:spPr>
        <a:xfrm>
          <a:off x="37052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D8549318-05F7-4641-B8D9-D70A3224592B}"/>
            </a:ext>
          </a:extLst>
        </xdr:cNvPr>
        <xdr:cNvCxnSpPr/>
      </xdr:nvCxnSpPr>
      <xdr:spPr>
        <a:xfrm>
          <a:off x="37052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EBB04300-FF61-42DD-AF2B-BA286CF4B2D9}"/>
            </a:ext>
          </a:extLst>
        </xdr:cNvPr>
        <xdr:cNvCxnSpPr/>
      </xdr:nvCxnSpPr>
      <xdr:spPr>
        <a:xfrm>
          <a:off x="4000500" y="647700"/>
          <a:ext cx="1952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6F56AF5F-FF75-4795-907D-10CC402891A0}"/>
            </a:ext>
          </a:extLst>
        </xdr:cNvPr>
        <xdr:cNvCxnSpPr/>
      </xdr:nvCxnSpPr>
      <xdr:spPr>
        <a:xfrm>
          <a:off x="4000500" y="647700"/>
          <a:ext cx="1952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1CEA1B9B-035C-4E07-9EC7-1E5ABE8CB91B}"/>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4D37436C-0CAE-41A4-8A11-FD402303EE2F}"/>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HUYKT\C&#244;ng%20khai\N&#258;M%202025\Bi&#7875;u%20c&#244;ng%20khai%20t&#236;nh%20th&#236;nh%20THDT%206%20th&#225;ng%20&#273;&#7847;u%20n&#259;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ý 1.2023"/>
      <sheetName val="Quý 1.2025"/>
      <sheetName val="Quý2,2025"/>
      <sheetName val="6 tháng đầu năm 2025"/>
      <sheetName val="Quý 1.2024"/>
    </sheetNames>
    <sheetDataSet>
      <sheetData sheetId="0"/>
      <sheetData sheetId="1"/>
      <sheetData sheetId="2"/>
      <sheetData sheetId="3"/>
      <sheetData sheetId="4">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topLeftCell="A7" workbookViewId="0">
      <selection sqref="A1:XFD1048576"/>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158" t="s">
        <v>0</v>
      </c>
      <c r="B1" s="158"/>
      <c r="C1" s="158"/>
      <c r="D1" s="158"/>
      <c r="E1" s="158"/>
      <c r="F1" s="158"/>
      <c r="G1" s="66"/>
      <c r="H1" s="32"/>
    </row>
    <row r="2" spans="1:8" ht="16.5">
      <c r="A2" s="159" t="s">
        <v>1</v>
      </c>
      <c r="B2" s="159"/>
      <c r="C2" s="160" t="s">
        <v>2</v>
      </c>
      <c r="D2" s="160"/>
      <c r="E2" s="160"/>
      <c r="F2" s="160"/>
      <c r="G2" s="67"/>
      <c r="H2" s="33"/>
    </row>
    <row r="3" spans="1:8" ht="18.75">
      <c r="A3" s="159" t="s">
        <v>3</v>
      </c>
      <c r="B3" s="159"/>
      <c r="C3" s="161" t="s">
        <v>4</v>
      </c>
      <c r="D3" s="161"/>
      <c r="E3" s="161"/>
      <c r="F3" s="161"/>
      <c r="G3" s="67"/>
      <c r="H3" s="33"/>
    </row>
    <row r="4" spans="1:8">
      <c r="A4" s="1"/>
      <c r="B4" s="2"/>
      <c r="C4" s="162"/>
      <c r="D4" s="162"/>
      <c r="E4" s="162"/>
      <c r="F4" s="162"/>
      <c r="G4" s="67"/>
      <c r="H4" s="33"/>
    </row>
    <row r="5" spans="1:8">
      <c r="A5" s="1"/>
      <c r="B5" s="2"/>
      <c r="C5" s="163"/>
      <c r="D5" s="163"/>
      <c r="E5" s="163"/>
      <c r="F5" s="163"/>
      <c r="G5" s="67"/>
      <c r="H5" s="33"/>
    </row>
    <row r="6" spans="1:8">
      <c r="A6" s="164" t="s">
        <v>87</v>
      </c>
      <c r="B6" s="164"/>
      <c r="C6" s="164"/>
      <c r="D6" s="164"/>
      <c r="E6" s="164"/>
      <c r="F6" s="164"/>
      <c r="G6" s="67"/>
      <c r="H6" s="33"/>
    </row>
    <row r="7" spans="1:8">
      <c r="A7" s="165" t="s">
        <v>5</v>
      </c>
      <c r="B7" s="165"/>
      <c r="C7" s="165"/>
      <c r="D7" s="165"/>
      <c r="E7" s="165"/>
      <c r="F7" s="165"/>
      <c r="G7" s="67"/>
      <c r="H7" s="33"/>
    </row>
    <row r="8" spans="1:8">
      <c r="A8" s="165" t="s">
        <v>6</v>
      </c>
      <c r="B8" s="165"/>
      <c r="C8" s="165"/>
      <c r="D8" s="165"/>
      <c r="E8" s="165"/>
      <c r="F8" s="165"/>
      <c r="G8" s="67"/>
      <c r="H8" s="33"/>
    </row>
    <row r="9" spans="1:8" ht="16.5">
      <c r="A9" s="166" t="s">
        <v>7</v>
      </c>
      <c r="B9" s="167"/>
      <c r="C9" s="167"/>
      <c r="D9" s="167"/>
      <c r="E9" s="167"/>
      <c r="F9" s="167"/>
      <c r="G9" s="67"/>
      <c r="H9" s="33"/>
    </row>
    <row r="10" spans="1:8" ht="73.5" customHeight="1">
      <c r="A10" s="152" t="s">
        <v>8</v>
      </c>
      <c r="B10" s="157"/>
      <c r="C10" s="157"/>
      <c r="D10" s="157"/>
      <c r="E10" s="157"/>
      <c r="F10" s="157"/>
      <c r="G10" s="67"/>
      <c r="H10" s="33"/>
    </row>
    <row r="11" spans="1:8" ht="39.75" customHeight="1">
      <c r="A11" s="152" t="s">
        <v>88</v>
      </c>
      <c r="B11" s="152"/>
      <c r="C11" s="152"/>
      <c r="D11" s="152"/>
      <c r="E11" s="152"/>
      <c r="F11" s="152"/>
      <c r="G11" s="67"/>
      <c r="H11" s="33"/>
    </row>
    <row r="12" spans="1:8">
      <c r="A12" s="3"/>
      <c r="B12" s="4"/>
      <c r="C12" s="4"/>
      <c r="D12" s="4"/>
      <c r="E12" s="153" t="s">
        <v>9</v>
      </c>
      <c r="F12" s="153"/>
      <c r="G12" s="4"/>
      <c r="H12" s="33"/>
    </row>
    <row r="13" spans="1:8" ht="63">
      <c r="A13" s="41" t="s">
        <v>10</v>
      </c>
      <c r="B13" s="42" t="s">
        <v>11</v>
      </c>
      <c r="C13" s="41" t="s">
        <v>12</v>
      </c>
      <c r="D13" s="41" t="s">
        <v>89</v>
      </c>
      <c r="E13" s="43" t="s">
        <v>13</v>
      </c>
      <c r="F13" s="41" t="s">
        <v>90</v>
      </c>
      <c r="G13" s="4" t="s">
        <v>91</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45000</v>
      </c>
      <c r="D16" s="45">
        <f>D17+D20+D23</f>
        <v>14097.145</v>
      </c>
      <c r="E16" s="13">
        <f>D16/C16*100</f>
        <v>31.326988888888891</v>
      </c>
      <c r="F16" s="13">
        <f t="shared" ref="F16" si="0">D16/G16*100</f>
        <v>219.5201501136753</v>
      </c>
      <c r="G16" s="68">
        <f t="shared" ref="G16" si="1">G17+G20+G23</f>
        <v>6421.8</v>
      </c>
      <c r="H16" s="35"/>
    </row>
    <row r="17" spans="1:8">
      <c r="A17" s="11">
        <v>1</v>
      </c>
      <c r="B17" s="12" t="s">
        <v>18</v>
      </c>
      <c r="C17" s="79"/>
      <c r="D17" s="46"/>
      <c r="E17" s="13"/>
      <c r="F17" s="13"/>
      <c r="G17" s="4"/>
      <c r="H17" s="35"/>
    </row>
    <row r="18" spans="1:8">
      <c r="A18" s="11"/>
      <c r="B18" s="12" t="s">
        <v>19</v>
      </c>
      <c r="C18" s="80"/>
      <c r="D18" s="46"/>
      <c r="E18" s="13"/>
      <c r="F18" s="13"/>
      <c r="G18" s="4"/>
      <c r="H18" s="35"/>
    </row>
    <row r="19" spans="1:8">
      <c r="A19" s="11"/>
      <c r="B19" s="12" t="s">
        <v>19</v>
      </c>
      <c r="C19" s="79"/>
      <c r="D19" s="46"/>
      <c r="E19" s="13"/>
      <c r="F19" s="13"/>
      <c r="G19" s="4"/>
      <c r="H19" s="35"/>
    </row>
    <row r="20" spans="1:8">
      <c r="A20" s="11">
        <v>2</v>
      </c>
      <c r="B20" s="12" t="s">
        <v>20</v>
      </c>
      <c r="C20" s="79"/>
      <c r="D20" s="46"/>
      <c r="E20" s="13"/>
      <c r="F20" s="13"/>
      <c r="G20" s="4"/>
      <c r="H20" s="35"/>
    </row>
    <row r="21" spans="1:8">
      <c r="A21" s="11"/>
      <c r="B21" s="12" t="s">
        <v>21</v>
      </c>
      <c r="C21" s="51"/>
      <c r="D21" s="46"/>
      <c r="E21" s="13"/>
      <c r="F21" s="13"/>
      <c r="G21" s="4"/>
      <c r="H21" s="35"/>
    </row>
    <row r="22" spans="1:8">
      <c r="A22" s="11"/>
      <c r="B22" s="12" t="s">
        <v>21</v>
      </c>
      <c r="C22" s="79"/>
      <c r="D22" s="46"/>
      <c r="E22" s="13"/>
      <c r="F22" s="13"/>
      <c r="G22" s="4"/>
      <c r="H22" s="35"/>
    </row>
    <row r="23" spans="1:8">
      <c r="A23" s="15">
        <v>3</v>
      </c>
      <c r="B23" s="16" t="s">
        <v>22</v>
      </c>
      <c r="C23" s="47">
        <f t="shared" ref="C23:G23" si="2">C26+C29+C30</f>
        <v>45000</v>
      </c>
      <c r="D23" s="47">
        <f t="shared" si="2"/>
        <v>14097.145</v>
      </c>
      <c r="E23" s="13">
        <f t="shared" ref="E23:E80" si="3">D23/C23*100</f>
        <v>31.326988888888891</v>
      </c>
      <c r="F23" s="13">
        <f>D23/G23*100</f>
        <v>219.5201501136753</v>
      </c>
      <c r="G23" s="69">
        <f t="shared" si="2"/>
        <v>6421.8</v>
      </c>
      <c r="H23" s="65"/>
    </row>
    <row r="24" spans="1:8">
      <c r="A24" s="17"/>
      <c r="B24" s="16" t="s">
        <v>23</v>
      </c>
      <c r="C24" s="47"/>
      <c r="D24" s="46"/>
      <c r="E24" s="13"/>
      <c r="F24" s="13"/>
      <c r="G24" s="4"/>
      <c r="H24" s="35"/>
    </row>
    <row r="25" spans="1:8" ht="31.5">
      <c r="A25" s="17"/>
      <c r="B25" s="16" t="s">
        <v>24</v>
      </c>
      <c r="C25" s="47"/>
      <c r="D25" s="46"/>
      <c r="E25" s="13"/>
      <c r="F25" s="13"/>
      <c r="G25" s="4"/>
      <c r="H25" s="35"/>
    </row>
    <row r="26" spans="1:8">
      <c r="A26" s="18"/>
      <c r="B26" s="19" t="s">
        <v>25</v>
      </c>
      <c r="C26" s="47">
        <f>C27+C28</f>
        <v>43430</v>
      </c>
      <c r="D26" s="46">
        <f>SUM(D27:D28)</f>
        <v>13777</v>
      </c>
      <c r="E26" s="13">
        <f t="shared" si="3"/>
        <v>31.722311766060329</v>
      </c>
      <c r="F26" s="13">
        <f t="shared" ref="F26:F34" si="4">D26/G26*100</f>
        <v>217.74932827564407</v>
      </c>
      <c r="G26" s="70">
        <f t="shared" ref="G26" si="5">SUM(G27:G28)</f>
        <v>6327</v>
      </c>
      <c r="H26" s="35"/>
    </row>
    <row r="27" spans="1:8">
      <c r="A27" s="17"/>
      <c r="B27" s="20" t="s">
        <v>26</v>
      </c>
      <c r="C27" s="81">
        <v>8430</v>
      </c>
      <c r="D27" s="48">
        <v>2549</v>
      </c>
      <c r="E27" s="13">
        <f t="shared" si="3"/>
        <v>30.237247924080663</v>
      </c>
      <c r="F27" s="13">
        <f t="shared" si="4"/>
        <v>208.76330876330877</v>
      </c>
      <c r="G27" s="4">
        <v>1221</v>
      </c>
      <c r="H27" s="35"/>
    </row>
    <row r="28" spans="1:8" ht="18.75" customHeight="1">
      <c r="A28" s="17"/>
      <c r="B28" s="20" t="s">
        <v>27</v>
      </c>
      <c r="C28" s="81">
        <v>35000</v>
      </c>
      <c r="D28" s="48">
        <v>11228</v>
      </c>
      <c r="E28" s="13">
        <f t="shared" si="3"/>
        <v>32.08</v>
      </c>
      <c r="F28" s="13">
        <f t="shared" si="4"/>
        <v>219.89815902859382</v>
      </c>
      <c r="G28" s="71">
        <v>5106</v>
      </c>
      <c r="H28" s="35"/>
    </row>
    <row r="29" spans="1:8" ht="31.5">
      <c r="A29" s="17"/>
      <c r="B29" s="16" t="s">
        <v>28</v>
      </c>
      <c r="C29" s="47">
        <v>1200</v>
      </c>
      <c r="D29" s="49">
        <v>97.5</v>
      </c>
      <c r="E29" s="13">
        <f t="shared" si="3"/>
        <v>8.125</v>
      </c>
      <c r="F29" s="13"/>
      <c r="G29" s="4">
        <v>0</v>
      </c>
      <c r="H29" s="35"/>
    </row>
    <row r="30" spans="1:8" ht="31.5">
      <c r="A30" s="18"/>
      <c r="B30" s="19" t="s">
        <v>29</v>
      </c>
      <c r="C30" s="47">
        <v>370</v>
      </c>
      <c r="D30" s="49">
        <v>222.64500000000001</v>
      </c>
      <c r="E30" s="13">
        <f t="shared" si="3"/>
        <v>60.174324324324324</v>
      </c>
      <c r="F30" s="13">
        <f t="shared" si="4"/>
        <v>234.85759493670889</v>
      </c>
      <c r="G30" s="4">
        <v>94.8</v>
      </c>
      <c r="H30" s="35"/>
    </row>
    <row r="31" spans="1:8">
      <c r="A31" s="17"/>
      <c r="B31" s="16" t="s">
        <v>30</v>
      </c>
      <c r="C31" s="47"/>
      <c r="D31" s="46"/>
      <c r="E31" s="13"/>
      <c r="F31" s="13"/>
      <c r="G31" s="4"/>
      <c r="H31" s="35"/>
    </row>
    <row r="32" spans="1:8" ht="31.5" customHeight="1">
      <c r="A32" s="5" t="s">
        <v>31</v>
      </c>
      <c r="B32" s="8" t="s">
        <v>32</v>
      </c>
      <c r="C32" s="45">
        <f>C33</f>
        <v>45000</v>
      </c>
      <c r="D32" s="45">
        <f>D33</f>
        <v>10045</v>
      </c>
      <c r="E32" s="13">
        <f t="shared" si="3"/>
        <v>22.322222222222223</v>
      </c>
      <c r="F32" s="13">
        <f t="shared" si="4"/>
        <v>132.18844584813792</v>
      </c>
      <c r="G32" s="68">
        <f t="shared" ref="G32:G33" si="6">G33</f>
        <v>7599</v>
      </c>
      <c r="H32" s="35"/>
    </row>
    <row r="33" spans="1:8" ht="48" customHeight="1">
      <c r="A33" s="21">
        <v>1</v>
      </c>
      <c r="B33" s="22" t="s">
        <v>33</v>
      </c>
      <c r="C33" s="50">
        <f>C34</f>
        <v>45000</v>
      </c>
      <c r="D33" s="50">
        <f>D34</f>
        <v>10045</v>
      </c>
      <c r="E33" s="13">
        <f t="shared" si="3"/>
        <v>22.322222222222223</v>
      </c>
      <c r="F33" s="13">
        <f t="shared" si="4"/>
        <v>132.18844584813792</v>
      </c>
      <c r="G33" s="72">
        <f t="shared" si="6"/>
        <v>7599</v>
      </c>
      <c r="H33" s="35"/>
    </row>
    <row r="34" spans="1:8" ht="36" customHeight="1">
      <c r="A34" s="11" t="s">
        <v>34</v>
      </c>
      <c r="B34" s="12" t="s">
        <v>35</v>
      </c>
      <c r="C34" s="51">
        <f>C23</f>
        <v>45000</v>
      </c>
      <c r="D34" s="51">
        <v>10045</v>
      </c>
      <c r="E34" s="13">
        <f t="shared" si="3"/>
        <v>22.322222222222223</v>
      </c>
      <c r="F34" s="13">
        <f t="shared" si="4"/>
        <v>132.18844584813792</v>
      </c>
      <c r="G34" s="4">
        <v>7599</v>
      </c>
      <c r="H34" s="35"/>
    </row>
    <row r="35" spans="1:8" ht="43.5" customHeight="1">
      <c r="A35" s="11" t="s">
        <v>36</v>
      </c>
      <c r="B35" s="12" t="s">
        <v>37</v>
      </c>
      <c r="C35" s="79"/>
      <c r="D35" s="46"/>
      <c r="E35" s="13"/>
      <c r="F35" s="13"/>
      <c r="G35" s="4"/>
      <c r="H35" s="35"/>
    </row>
    <row r="36" spans="1:8" ht="40.5" customHeight="1">
      <c r="A36" s="21">
        <v>2</v>
      </c>
      <c r="B36" s="22" t="s">
        <v>38</v>
      </c>
      <c r="C36" s="80"/>
      <c r="D36" s="46"/>
      <c r="E36" s="13"/>
      <c r="F36" s="13"/>
      <c r="G36" s="4"/>
      <c r="H36" s="35"/>
    </row>
    <row r="37" spans="1:8" ht="39" customHeight="1">
      <c r="A37" s="11" t="s">
        <v>34</v>
      </c>
      <c r="B37" s="12" t="s">
        <v>39</v>
      </c>
      <c r="C37" s="79"/>
      <c r="D37" s="46"/>
      <c r="E37" s="13"/>
      <c r="F37" s="13"/>
      <c r="G37" s="4"/>
      <c r="H37" s="35"/>
    </row>
    <row r="38" spans="1:8" ht="43.5" customHeight="1">
      <c r="A38" s="11" t="s">
        <v>36</v>
      </c>
      <c r="B38" s="12" t="s">
        <v>40</v>
      </c>
      <c r="C38" s="80"/>
      <c r="D38" s="46"/>
      <c r="E38" s="13"/>
      <c r="F38" s="13"/>
      <c r="G38" s="4"/>
      <c r="H38" s="35"/>
    </row>
    <row r="39" spans="1:8" ht="31.5" customHeight="1">
      <c r="A39" s="5" t="s">
        <v>41</v>
      </c>
      <c r="B39" s="8" t="s">
        <v>42</v>
      </c>
      <c r="C39" s="79">
        <f>C46</f>
        <v>0</v>
      </c>
      <c r="D39" s="52">
        <f>D40+D43+D46</f>
        <v>0</v>
      </c>
      <c r="E39" s="13"/>
      <c r="F39" s="13"/>
      <c r="G39" s="4"/>
      <c r="H39" s="35"/>
    </row>
    <row r="40" spans="1:8">
      <c r="A40" s="21">
        <v>1</v>
      </c>
      <c r="B40" s="22" t="s">
        <v>18</v>
      </c>
      <c r="C40" s="50"/>
      <c r="D40" s="53"/>
      <c r="E40" s="13"/>
      <c r="F40" s="13"/>
      <c r="G40" s="4"/>
      <c r="H40" s="35"/>
    </row>
    <row r="41" spans="1:8">
      <c r="A41" s="5"/>
      <c r="B41" s="12" t="s">
        <v>19</v>
      </c>
      <c r="C41" s="51"/>
      <c r="D41" s="53"/>
      <c r="E41" s="13"/>
      <c r="F41" s="13"/>
      <c r="G41" s="4"/>
      <c r="H41" s="35"/>
    </row>
    <row r="42" spans="1:8">
      <c r="A42" s="5"/>
      <c r="B42" s="12" t="s">
        <v>19</v>
      </c>
      <c r="C42" s="79"/>
      <c r="D42" s="53"/>
      <c r="E42" s="13"/>
      <c r="F42" s="13"/>
      <c r="G42" s="4"/>
      <c r="H42" s="35"/>
    </row>
    <row r="43" spans="1:8">
      <c r="A43" s="21">
        <v>2</v>
      </c>
      <c r="B43" s="12" t="s">
        <v>20</v>
      </c>
      <c r="C43" s="79"/>
      <c r="D43" s="53"/>
      <c r="E43" s="13"/>
      <c r="F43" s="13"/>
      <c r="G43" s="4"/>
      <c r="H43" s="35"/>
    </row>
    <row r="44" spans="1:8">
      <c r="A44" s="5"/>
      <c r="B44" s="12" t="s">
        <v>21</v>
      </c>
      <c r="C44" s="80"/>
      <c r="D44" s="53"/>
      <c r="E44" s="13"/>
      <c r="F44" s="13"/>
      <c r="G44" s="4"/>
      <c r="H44" s="35"/>
    </row>
    <row r="45" spans="1:8">
      <c r="A45" s="11"/>
      <c r="B45" s="12" t="s">
        <v>21</v>
      </c>
      <c r="C45" s="79"/>
      <c r="D45" s="53"/>
      <c r="E45" s="13"/>
      <c r="F45" s="13"/>
      <c r="G45" s="4"/>
      <c r="H45" s="35"/>
    </row>
    <row r="46" spans="1:8">
      <c r="A46" s="15">
        <v>3</v>
      </c>
      <c r="B46" s="16" t="s">
        <v>22</v>
      </c>
      <c r="C46" s="79"/>
      <c r="D46" s="53">
        <f>SUM(D47:D54)</f>
        <v>0</v>
      </c>
      <c r="E46" s="13"/>
      <c r="F46" s="13"/>
      <c r="G46" s="4"/>
      <c r="H46" s="35"/>
    </row>
    <row r="47" spans="1:8">
      <c r="A47" s="17"/>
      <c r="B47" s="16" t="s">
        <v>23</v>
      </c>
      <c r="C47" s="79"/>
      <c r="D47" s="46"/>
      <c r="E47" s="13"/>
      <c r="F47" s="13"/>
      <c r="G47" s="4"/>
      <c r="H47" s="35"/>
    </row>
    <row r="48" spans="1:8" ht="31.5">
      <c r="A48" s="17"/>
      <c r="B48" s="16" t="s">
        <v>24</v>
      </c>
      <c r="C48" s="79"/>
      <c r="D48" s="46"/>
      <c r="E48" s="13"/>
      <c r="F48" s="13"/>
      <c r="G48" s="4"/>
      <c r="H48" s="35"/>
    </row>
    <row r="49" spans="1:8">
      <c r="A49" s="18"/>
      <c r="B49" s="19" t="s">
        <v>25</v>
      </c>
      <c r="C49" s="79"/>
      <c r="D49" s="46"/>
      <c r="E49" s="13"/>
      <c r="F49" s="13"/>
      <c r="G49" s="4"/>
      <c r="H49" s="35"/>
    </row>
    <row r="50" spans="1:8">
      <c r="A50" s="17"/>
      <c r="B50" s="20" t="s">
        <v>26</v>
      </c>
      <c r="C50" s="79"/>
      <c r="D50" s="46"/>
      <c r="E50" s="13"/>
      <c r="F50" s="13"/>
      <c r="G50" s="4"/>
      <c r="H50" s="35"/>
    </row>
    <row r="51" spans="1:8">
      <c r="A51" s="17"/>
      <c r="B51" s="20" t="s">
        <v>43</v>
      </c>
      <c r="C51" s="79"/>
      <c r="D51" s="46"/>
      <c r="E51" s="13"/>
      <c r="F51" s="13"/>
      <c r="G51" s="4"/>
      <c r="H51" s="35"/>
    </row>
    <row r="52" spans="1:8" ht="31.5">
      <c r="A52" s="17"/>
      <c r="B52" s="16" t="s">
        <v>28</v>
      </c>
      <c r="C52" s="79"/>
      <c r="D52" s="53">
        <v>0</v>
      </c>
      <c r="E52" s="13"/>
      <c r="F52" s="13"/>
      <c r="G52" s="4"/>
      <c r="H52" s="35"/>
    </row>
    <row r="53" spans="1:8" ht="31.5">
      <c r="A53" s="18"/>
      <c r="B53" s="19" t="s">
        <v>44</v>
      </c>
      <c r="C53" s="79"/>
      <c r="D53" s="53"/>
      <c r="E53" s="13"/>
      <c r="F53" s="13"/>
      <c r="G53" s="4"/>
      <c r="H53" s="35"/>
    </row>
    <row r="54" spans="1:8">
      <c r="A54" s="17"/>
      <c r="B54" s="16" t="s">
        <v>30</v>
      </c>
      <c r="C54" s="79"/>
      <c r="D54" s="46"/>
      <c r="E54" s="13"/>
      <c r="F54" s="13"/>
      <c r="G54" s="4"/>
      <c r="H54" s="35"/>
    </row>
    <row r="55" spans="1:8" ht="42.75" customHeight="1">
      <c r="A55" s="5" t="s">
        <v>45</v>
      </c>
      <c r="B55" s="8" t="s">
        <v>46</v>
      </c>
      <c r="C55" s="45">
        <f>C56+C91+C122</f>
        <v>2095</v>
      </c>
      <c r="D55" s="54">
        <f t="shared" ref="D55" si="7">D56+D91+D122</f>
        <v>350.45800000000003</v>
      </c>
      <c r="E55" s="13">
        <f t="shared" si="3"/>
        <v>16.728305489260144</v>
      </c>
      <c r="F55" s="14">
        <f>D55/G55*100</f>
        <v>28.538925081433224</v>
      </c>
      <c r="G55" s="73">
        <f t="shared" ref="G55" si="8">G56+G57+G60+G67+G70</f>
        <v>1228</v>
      </c>
      <c r="H55" s="35"/>
    </row>
    <row r="56" spans="1:8" ht="33.75" customHeight="1">
      <c r="A56" s="5" t="s">
        <v>16</v>
      </c>
      <c r="B56" s="8" t="s">
        <v>47</v>
      </c>
      <c r="C56" s="79">
        <f>C57+C60+C67+C70</f>
        <v>2095</v>
      </c>
      <c r="D56" s="55">
        <f t="shared" ref="D56:G56" si="9">D57+D60+D67+D70</f>
        <v>350.45800000000003</v>
      </c>
      <c r="E56" s="13">
        <f t="shared" si="3"/>
        <v>16.728305489260144</v>
      </c>
      <c r="F56" s="14">
        <f t="shared" ref="F56:F71" si="10">D56/G56*100</f>
        <v>57.077850162866447</v>
      </c>
      <c r="G56" s="74">
        <f t="shared" si="9"/>
        <v>614</v>
      </c>
      <c r="H56" s="35"/>
    </row>
    <row r="57" spans="1:8" ht="33" customHeight="1">
      <c r="A57" s="5">
        <v>1</v>
      </c>
      <c r="B57" s="8" t="s">
        <v>38</v>
      </c>
      <c r="C57" s="79"/>
      <c r="D57" s="46"/>
      <c r="E57" s="13"/>
      <c r="F57" s="14"/>
      <c r="G57" s="4"/>
      <c r="H57" s="35"/>
    </row>
    <row r="58" spans="1:8" ht="33.75" hidden="1" customHeight="1">
      <c r="A58" s="11" t="s">
        <v>48</v>
      </c>
      <c r="B58" s="12" t="s">
        <v>39</v>
      </c>
      <c r="C58" s="46"/>
      <c r="D58" s="46"/>
      <c r="E58" s="13"/>
      <c r="F58" s="14"/>
      <c r="G58" s="4"/>
      <c r="H58" s="35"/>
    </row>
    <row r="59" spans="1:8" ht="45" hidden="1" customHeight="1">
      <c r="A59" s="11" t="s">
        <v>49</v>
      </c>
      <c r="B59" s="12" t="s">
        <v>40</v>
      </c>
      <c r="C59" s="46"/>
      <c r="D59" s="56"/>
      <c r="E59" s="13"/>
      <c r="F59" s="14"/>
      <c r="G59" s="64"/>
      <c r="H59" s="36"/>
    </row>
    <row r="60" spans="1:8" ht="42.75" customHeight="1">
      <c r="A60" s="23">
        <v>2</v>
      </c>
      <c r="B60" s="8" t="s">
        <v>50</v>
      </c>
      <c r="C60" s="45"/>
      <c r="D60" s="57"/>
      <c r="E60" s="13"/>
      <c r="F60" s="14"/>
      <c r="G60" s="64"/>
      <c r="H60" s="35"/>
    </row>
    <row r="61" spans="1:8" ht="57.75" hidden="1" customHeight="1">
      <c r="A61" s="18" t="s">
        <v>51</v>
      </c>
      <c r="B61" s="12" t="s">
        <v>52</v>
      </c>
      <c r="C61" s="82"/>
      <c r="D61" s="46"/>
      <c r="E61" s="13"/>
      <c r="F61" s="14"/>
      <c r="G61" s="4"/>
      <c r="H61" s="35"/>
    </row>
    <row r="62" spans="1:8" ht="50.25" hidden="1" customHeight="1">
      <c r="A62" s="24"/>
      <c r="B62" s="25" t="s">
        <v>53</v>
      </c>
      <c r="C62" s="82"/>
      <c r="D62" s="46"/>
      <c r="E62" s="13"/>
      <c r="F62" s="14"/>
      <c r="G62" s="4"/>
      <c r="H62" s="35"/>
    </row>
    <row r="63" spans="1:8" ht="31.5" hidden="1">
      <c r="A63" s="24"/>
      <c r="B63" s="25" t="s">
        <v>54</v>
      </c>
      <c r="C63" s="58"/>
      <c r="D63" s="58"/>
      <c r="E63" s="13"/>
      <c r="F63" s="14"/>
      <c r="G63" s="75"/>
      <c r="H63" s="37"/>
    </row>
    <row r="64" spans="1:8" ht="31.5" hidden="1">
      <c r="A64" s="24"/>
      <c r="B64" s="25" t="s">
        <v>55</v>
      </c>
      <c r="C64" s="45"/>
      <c r="D64" s="57"/>
      <c r="E64" s="13"/>
      <c r="F64" s="14"/>
      <c r="G64" s="75"/>
      <c r="H64" s="37"/>
    </row>
    <row r="65" spans="1:8" ht="31.5" hidden="1">
      <c r="A65" s="18" t="s">
        <v>56</v>
      </c>
      <c r="B65" s="12" t="s">
        <v>57</v>
      </c>
      <c r="C65" s="45"/>
      <c r="D65" s="57"/>
      <c r="E65" s="13"/>
      <c r="F65" s="14"/>
      <c r="G65" s="75"/>
      <c r="H65" s="37"/>
    </row>
    <row r="66" spans="1:8" ht="31.5" hidden="1">
      <c r="A66" s="18" t="s">
        <v>58</v>
      </c>
      <c r="B66" s="12" t="s">
        <v>59</v>
      </c>
      <c r="C66" s="45"/>
      <c r="D66" s="57"/>
      <c r="E66" s="13"/>
      <c r="F66" s="14"/>
      <c r="G66" s="75"/>
      <c r="H66" s="37"/>
    </row>
    <row r="67" spans="1:8" ht="31.5">
      <c r="A67" s="5">
        <v>3</v>
      </c>
      <c r="B67" s="8" t="s">
        <v>60</v>
      </c>
      <c r="C67" s="45"/>
      <c r="D67" s="57"/>
      <c r="E67" s="13"/>
      <c r="F67" s="14"/>
      <c r="G67" s="76"/>
      <c r="H67" s="38"/>
    </row>
    <row r="68" spans="1:8" hidden="1">
      <c r="A68" s="11" t="s">
        <v>61</v>
      </c>
      <c r="B68" s="12" t="s">
        <v>35</v>
      </c>
      <c r="C68" s="45"/>
      <c r="D68" s="57"/>
      <c r="E68" s="13" t="e">
        <f t="shared" si="3"/>
        <v>#DIV/0!</v>
      </c>
      <c r="F68" s="14" t="e">
        <f t="shared" si="10"/>
        <v>#DIV/0!</v>
      </c>
      <c r="G68" s="76"/>
      <c r="H68" s="38"/>
    </row>
    <row r="69" spans="1:8" ht="31.5" hidden="1">
      <c r="A69" s="11" t="s">
        <v>62</v>
      </c>
      <c r="B69" s="12" t="s">
        <v>59</v>
      </c>
      <c r="C69" s="45"/>
      <c r="D69" s="57"/>
      <c r="E69" s="13" t="e">
        <f t="shared" si="3"/>
        <v>#DIV/0!</v>
      </c>
      <c r="F69" s="14" t="e">
        <f t="shared" si="10"/>
        <v>#DIV/0!</v>
      </c>
      <c r="G69" s="76"/>
      <c r="H69" s="38"/>
    </row>
    <row r="70" spans="1:8" ht="31.5">
      <c r="A70" s="5">
        <v>4</v>
      </c>
      <c r="B70" s="8" t="s">
        <v>33</v>
      </c>
      <c r="C70" s="59">
        <f>C71+C72</f>
        <v>2095</v>
      </c>
      <c r="D70" s="59">
        <f>D71+D72</f>
        <v>350.45800000000003</v>
      </c>
      <c r="E70" s="13">
        <f t="shared" si="3"/>
        <v>16.728305489260144</v>
      </c>
      <c r="F70" s="14">
        <f t="shared" si="10"/>
        <v>57.077850162866447</v>
      </c>
      <c r="G70" s="77">
        <f t="shared" ref="G70" si="11">G71+G72</f>
        <v>614</v>
      </c>
      <c r="H70" s="38"/>
    </row>
    <row r="71" spans="1:8">
      <c r="A71" s="11" t="s">
        <v>63</v>
      </c>
      <c r="B71" s="12" t="s">
        <v>35</v>
      </c>
      <c r="C71" s="83">
        <v>1715</v>
      </c>
      <c r="D71" s="60">
        <v>350.45800000000003</v>
      </c>
      <c r="E71" s="13">
        <f t="shared" si="3"/>
        <v>20.434868804664724</v>
      </c>
      <c r="F71" s="14">
        <f t="shared" si="10"/>
        <v>57.077850162866447</v>
      </c>
      <c r="G71" s="76">
        <v>614</v>
      </c>
      <c r="H71" s="38"/>
    </row>
    <row r="72" spans="1:8" ht="31.5">
      <c r="A72" s="11" t="s">
        <v>64</v>
      </c>
      <c r="B72" s="12" t="s">
        <v>59</v>
      </c>
      <c r="C72" s="46">
        <v>380</v>
      </c>
      <c r="D72" s="61"/>
      <c r="E72" s="13">
        <f t="shared" si="3"/>
        <v>0</v>
      </c>
      <c r="F72" s="14"/>
      <c r="G72" s="76"/>
      <c r="H72" s="38"/>
    </row>
    <row r="73" spans="1:8" hidden="1">
      <c r="A73" s="5">
        <v>5</v>
      </c>
      <c r="B73" s="8" t="s">
        <v>65</v>
      </c>
      <c r="C73" s="45"/>
      <c r="D73" s="57"/>
      <c r="E73" s="13" t="e">
        <f t="shared" si="3"/>
        <v>#DIV/0!</v>
      </c>
      <c r="F73" s="14" t="e">
        <f t="shared" ref="F73:F86" si="12">D73/G73*100</f>
        <v>#DIV/0!</v>
      </c>
      <c r="G73" s="76"/>
      <c r="H73" s="38"/>
    </row>
    <row r="74" spans="1:8" hidden="1">
      <c r="A74" s="11" t="s">
        <v>66</v>
      </c>
      <c r="B74" s="12" t="s">
        <v>35</v>
      </c>
      <c r="C74" s="45"/>
      <c r="D74" s="57"/>
      <c r="E74" s="13" t="e">
        <f t="shared" si="3"/>
        <v>#DIV/0!</v>
      </c>
      <c r="F74" s="14" t="e">
        <f t="shared" si="12"/>
        <v>#DIV/0!</v>
      </c>
      <c r="G74" s="76"/>
      <c r="H74" s="38"/>
    </row>
    <row r="75" spans="1:8" ht="31.5" hidden="1">
      <c r="A75" s="11" t="s">
        <v>67</v>
      </c>
      <c r="B75" s="12" t="s">
        <v>59</v>
      </c>
      <c r="C75" s="45"/>
      <c r="D75" s="57"/>
      <c r="E75" s="13" t="e">
        <f t="shared" si="3"/>
        <v>#DIV/0!</v>
      </c>
      <c r="F75" s="14" t="e">
        <f t="shared" si="12"/>
        <v>#DIV/0!</v>
      </c>
      <c r="G75" s="76"/>
      <c r="H75" s="38"/>
    </row>
    <row r="76" spans="1:8" hidden="1">
      <c r="A76" s="5">
        <v>6</v>
      </c>
      <c r="B76" s="8" t="s">
        <v>68</v>
      </c>
      <c r="C76" s="45"/>
      <c r="D76" s="57"/>
      <c r="E76" s="13" t="e">
        <f t="shared" si="3"/>
        <v>#DIV/0!</v>
      </c>
      <c r="F76" s="14" t="e">
        <f t="shared" si="12"/>
        <v>#DIV/0!</v>
      </c>
      <c r="G76" s="76"/>
      <c r="H76" s="38"/>
    </row>
    <row r="77" spans="1:8" hidden="1">
      <c r="A77" s="11" t="s">
        <v>69</v>
      </c>
      <c r="B77" s="12" t="s">
        <v>35</v>
      </c>
      <c r="C77" s="45"/>
      <c r="D77" s="57"/>
      <c r="E77" s="13" t="e">
        <f t="shared" si="3"/>
        <v>#DIV/0!</v>
      </c>
      <c r="F77" s="14" t="e">
        <f t="shared" si="12"/>
        <v>#DIV/0!</v>
      </c>
      <c r="G77" s="76"/>
      <c r="H77" s="38"/>
    </row>
    <row r="78" spans="1:8" ht="31.5" hidden="1">
      <c r="A78" s="11" t="s">
        <v>70</v>
      </c>
      <c r="B78" s="12" t="s">
        <v>59</v>
      </c>
      <c r="C78" s="45"/>
      <c r="D78" s="57"/>
      <c r="E78" s="13" t="e">
        <f t="shared" si="3"/>
        <v>#DIV/0!</v>
      </c>
      <c r="F78" s="14" t="e">
        <f t="shared" si="12"/>
        <v>#DIV/0!</v>
      </c>
      <c r="G78" s="76"/>
      <c r="H78" s="38"/>
    </row>
    <row r="79" spans="1:8" ht="31.5" hidden="1">
      <c r="A79" s="5">
        <v>7</v>
      </c>
      <c r="B79" s="8" t="s">
        <v>71</v>
      </c>
      <c r="C79" s="45"/>
      <c r="D79" s="57"/>
      <c r="E79" s="13" t="e">
        <f t="shared" si="3"/>
        <v>#DIV/0!</v>
      </c>
      <c r="F79" s="14" t="e">
        <f t="shared" si="12"/>
        <v>#DIV/0!</v>
      </c>
      <c r="G79" s="76"/>
      <c r="H79" s="38"/>
    </row>
    <row r="80" spans="1:8" hidden="1">
      <c r="A80" s="11" t="s">
        <v>72</v>
      </c>
      <c r="B80" s="12" t="s">
        <v>35</v>
      </c>
      <c r="C80" s="45"/>
      <c r="D80" s="57"/>
      <c r="E80" s="13" t="e">
        <f t="shared" si="3"/>
        <v>#DIV/0!</v>
      </c>
      <c r="F80" s="14" t="e">
        <f t="shared" si="12"/>
        <v>#DIV/0!</v>
      </c>
      <c r="G80" s="76"/>
      <c r="H80" s="38"/>
    </row>
    <row r="81" spans="1:8" ht="31.5" hidden="1">
      <c r="A81" s="11" t="s">
        <v>73</v>
      </c>
      <c r="B81" s="12" t="s">
        <v>59</v>
      </c>
      <c r="C81" s="45"/>
      <c r="D81" s="57"/>
      <c r="E81" s="13" t="e">
        <f t="shared" ref="E81:E90" si="13">D81/C81*100</f>
        <v>#DIV/0!</v>
      </c>
      <c r="F81" s="14" t="e">
        <f t="shared" si="12"/>
        <v>#DIV/0!</v>
      </c>
      <c r="G81" s="76"/>
      <c r="H81" s="38"/>
    </row>
    <row r="82" spans="1:8" ht="31.5" hidden="1">
      <c r="A82" s="5">
        <v>8</v>
      </c>
      <c r="B82" s="8" t="s">
        <v>74</v>
      </c>
      <c r="C82" s="45"/>
      <c r="D82" s="57"/>
      <c r="E82" s="13" t="e">
        <f t="shared" si="13"/>
        <v>#DIV/0!</v>
      </c>
      <c r="F82" s="14" t="e">
        <f t="shared" si="12"/>
        <v>#DIV/0!</v>
      </c>
      <c r="G82" s="76"/>
      <c r="H82" s="38"/>
    </row>
    <row r="83" spans="1:8" hidden="1">
      <c r="A83" s="11" t="s">
        <v>75</v>
      </c>
      <c r="B83" s="12" t="s">
        <v>35</v>
      </c>
      <c r="C83" s="45"/>
      <c r="D83" s="57"/>
      <c r="E83" s="13" t="e">
        <f t="shared" si="13"/>
        <v>#DIV/0!</v>
      </c>
      <c r="F83" s="14" t="e">
        <f t="shared" si="12"/>
        <v>#DIV/0!</v>
      </c>
      <c r="G83" s="76"/>
      <c r="H83" s="38"/>
    </row>
    <row r="84" spans="1:8" ht="31.5" hidden="1">
      <c r="A84" s="11" t="s">
        <v>76</v>
      </c>
      <c r="B84" s="12" t="s">
        <v>59</v>
      </c>
      <c r="C84" s="45"/>
      <c r="D84" s="57"/>
      <c r="E84" s="13" t="e">
        <f t="shared" si="13"/>
        <v>#DIV/0!</v>
      </c>
      <c r="F84" s="14" t="e">
        <f t="shared" si="12"/>
        <v>#DIV/0!</v>
      </c>
      <c r="G84" s="76"/>
      <c r="H84" s="38"/>
    </row>
    <row r="85" spans="1:8" ht="31.5" hidden="1">
      <c r="A85" s="5">
        <v>9</v>
      </c>
      <c r="B85" s="8" t="s">
        <v>77</v>
      </c>
      <c r="C85" s="45"/>
      <c r="D85" s="57"/>
      <c r="E85" s="13" t="e">
        <f t="shared" si="13"/>
        <v>#DIV/0!</v>
      </c>
      <c r="F85" s="14" t="e">
        <f t="shared" si="12"/>
        <v>#DIV/0!</v>
      </c>
      <c r="G85" s="76"/>
      <c r="H85" s="38"/>
    </row>
    <row r="86" spans="1:8" hidden="1">
      <c r="A86" s="11" t="s">
        <v>78</v>
      </c>
      <c r="B86" s="12" t="s">
        <v>35</v>
      </c>
      <c r="C86" s="45"/>
      <c r="D86" s="57"/>
      <c r="E86" s="13" t="e">
        <f t="shared" si="13"/>
        <v>#DIV/0!</v>
      </c>
      <c r="F86" s="14" t="e">
        <f t="shared" si="12"/>
        <v>#DIV/0!</v>
      </c>
      <c r="G86" s="76"/>
      <c r="H86" s="38"/>
    </row>
    <row r="87" spans="1:8" ht="31.5" hidden="1">
      <c r="A87" s="11" t="s">
        <v>79</v>
      </c>
      <c r="B87" s="12" t="s">
        <v>59</v>
      </c>
      <c r="C87" s="45"/>
      <c r="D87" s="57"/>
      <c r="E87" s="13" t="e">
        <f t="shared" si="13"/>
        <v>#DIV/0!</v>
      </c>
      <c r="F87" s="14" t="e">
        <f t="shared" ref="F87:F90" si="14">D87/G87*100</f>
        <v>#DIV/0!</v>
      </c>
      <c r="G87" s="76"/>
      <c r="H87" s="38"/>
    </row>
    <row r="88" spans="1:8" ht="31.5" hidden="1">
      <c r="A88" s="5">
        <v>10</v>
      </c>
      <c r="B88" s="8" t="s">
        <v>80</v>
      </c>
      <c r="C88" s="45"/>
      <c r="D88" s="57"/>
      <c r="E88" s="13" t="e">
        <f t="shared" si="13"/>
        <v>#DIV/0!</v>
      </c>
      <c r="F88" s="14" t="e">
        <f t="shared" si="14"/>
        <v>#DIV/0!</v>
      </c>
      <c r="G88" s="76"/>
      <c r="H88" s="38"/>
    </row>
    <row r="89" spans="1:8" hidden="1">
      <c r="A89" s="11" t="s">
        <v>81</v>
      </c>
      <c r="B89" s="12" t="s">
        <v>35</v>
      </c>
      <c r="C89" s="45"/>
      <c r="D89" s="57"/>
      <c r="E89" s="13" t="e">
        <f t="shared" si="13"/>
        <v>#DIV/0!</v>
      </c>
      <c r="F89" s="14" t="e">
        <f t="shared" si="14"/>
        <v>#DIV/0!</v>
      </c>
      <c r="G89" s="76"/>
      <c r="H89" s="38"/>
    </row>
    <row r="90" spans="1:8" ht="31.5" hidden="1">
      <c r="A90" s="11" t="s">
        <v>82</v>
      </c>
      <c r="B90" s="12" t="s">
        <v>59</v>
      </c>
      <c r="C90" s="45"/>
      <c r="D90" s="57"/>
      <c r="E90" s="13" t="e">
        <f t="shared" si="13"/>
        <v>#DIV/0!</v>
      </c>
      <c r="F90" s="14" t="e">
        <f t="shared" si="14"/>
        <v>#DIV/0!</v>
      </c>
      <c r="G90" s="76"/>
      <c r="H90" s="38"/>
    </row>
    <row r="91" spans="1:8">
      <c r="A91" s="5" t="s">
        <v>31</v>
      </c>
      <c r="B91" s="8" t="s">
        <v>83</v>
      </c>
      <c r="C91" s="45"/>
      <c r="D91" s="57"/>
      <c r="E91" s="13"/>
      <c r="F91" s="26"/>
      <c r="G91" s="76"/>
      <c r="H91" s="38"/>
    </row>
    <row r="92" spans="1:8" hidden="1">
      <c r="A92" s="5">
        <v>1</v>
      </c>
      <c r="B92" s="8" t="s">
        <v>38</v>
      </c>
      <c r="C92" s="45"/>
      <c r="D92" s="62"/>
      <c r="E92" s="13"/>
      <c r="F92" s="27"/>
    </row>
    <row r="93" spans="1:8" hidden="1">
      <c r="A93" s="11" t="s">
        <v>48</v>
      </c>
      <c r="B93" s="12" t="s">
        <v>84</v>
      </c>
      <c r="C93" s="45"/>
      <c r="D93" s="62"/>
      <c r="E93" s="13"/>
      <c r="F93" s="27"/>
    </row>
    <row r="94" spans="1:8" hidden="1">
      <c r="A94" s="11" t="s">
        <v>49</v>
      </c>
      <c r="B94" s="12" t="s">
        <v>85</v>
      </c>
      <c r="C94" s="45"/>
      <c r="D94" s="62"/>
      <c r="E94" s="13"/>
      <c r="F94" s="27"/>
    </row>
    <row r="95" spans="1:8" ht="31.5" hidden="1">
      <c r="A95" s="23">
        <v>2</v>
      </c>
      <c r="B95" s="8" t="s">
        <v>50</v>
      </c>
      <c r="C95" s="45"/>
      <c r="D95" s="62"/>
      <c r="E95" s="13"/>
      <c r="F95" s="27"/>
    </row>
    <row r="96" spans="1:8" hidden="1">
      <c r="A96" s="11" t="s">
        <v>51</v>
      </c>
      <c r="B96" s="12" t="s">
        <v>84</v>
      </c>
      <c r="C96" s="45"/>
      <c r="D96" s="62"/>
      <c r="E96" s="13"/>
      <c r="F96" s="27"/>
    </row>
    <row r="97" spans="1:6">
      <c r="A97" s="11" t="s">
        <v>56</v>
      </c>
      <c r="B97" s="12" t="s">
        <v>85</v>
      </c>
      <c r="C97" s="45"/>
      <c r="D97" s="62"/>
      <c r="E97" s="13"/>
      <c r="F97" s="27"/>
    </row>
    <row r="98" spans="1:6" ht="31.5">
      <c r="A98" s="5">
        <v>3</v>
      </c>
      <c r="B98" s="8" t="s">
        <v>60</v>
      </c>
      <c r="C98" s="45"/>
      <c r="D98" s="62"/>
      <c r="E98" s="13"/>
      <c r="F98" s="27"/>
    </row>
    <row r="99" spans="1:6">
      <c r="A99" s="11" t="s">
        <v>61</v>
      </c>
      <c r="B99" s="12" t="s">
        <v>84</v>
      </c>
      <c r="C99" s="45"/>
      <c r="D99" s="62"/>
      <c r="E99" s="13"/>
      <c r="F99" s="27"/>
    </row>
    <row r="100" spans="1:6">
      <c r="A100" s="11" t="s">
        <v>62</v>
      </c>
      <c r="B100" s="12" t="s">
        <v>85</v>
      </c>
      <c r="C100" s="45"/>
      <c r="D100" s="62"/>
      <c r="E100" s="13"/>
      <c r="F100" s="27"/>
    </row>
    <row r="101" spans="1:6" ht="31.5">
      <c r="A101" s="5">
        <v>4</v>
      </c>
      <c r="B101" s="8" t="s">
        <v>33</v>
      </c>
      <c r="C101" s="45"/>
      <c r="D101" s="62"/>
      <c r="E101" s="13"/>
      <c r="F101" s="27"/>
    </row>
    <row r="102" spans="1:6">
      <c r="A102" s="11" t="s">
        <v>63</v>
      </c>
      <c r="B102" s="12" t="s">
        <v>84</v>
      </c>
      <c r="C102" s="45"/>
      <c r="D102" s="62"/>
      <c r="E102" s="13"/>
      <c r="F102" s="27"/>
    </row>
    <row r="103" spans="1:6">
      <c r="A103" s="11" t="s">
        <v>64</v>
      </c>
      <c r="B103" s="12" t="s">
        <v>85</v>
      </c>
      <c r="C103" s="45"/>
      <c r="D103" s="62"/>
      <c r="E103" s="13"/>
      <c r="F103" s="27"/>
    </row>
    <row r="104" spans="1:6">
      <c r="A104" s="5">
        <v>5</v>
      </c>
      <c r="B104" s="8" t="s">
        <v>65</v>
      </c>
      <c r="C104" s="45"/>
      <c r="D104" s="62"/>
      <c r="E104" s="13"/>
      <c r="F104" s="27"/>
    </row>
    <row r="105" spans="1:6">
      <c r="A105" s="11" t="s">
        <v>66</v>
      </c>
      <c r="B105" s="12" t="s">
        <v>84</v>
      </c>
      <c r="C105" s="45"/>
      <c r="D105" s="62"/>
      <c r="E105" s="13"/>
      <c r="F105" s="27"/>
    </row>
    <row r="106" spans="1:6">
      <c r="A106" s="11" t="s">
        <v>56</v>
      </c>
      <c r="B106" s="12" t="s">
        <v>85</v>
      </c>
      <c r="C106" s="45"/>
      <c r="D106" s="62"/>
      <c r="E106" s="13"/>
      <c r="F106" s="27"/>
    </row>
    <row r="107" spans="1:6">
      <c r="A107" s="5">
        <v>6</v>
      </c>
      <c r="B107" s="8" t="s">
        <v>68</v>
      </c>
      <c r="C107" s="45"/>
      <c r="D107" s="62"/>
      <c r="E107" s="13"/>
      <c r="F107" s="27"/>
    </row>
    <row r="108" spans="1:6">
      <c r="A108" s="11" t="s">
        <v>69</v>
      </c>
      <c r="B108" s="12" t="s">
        <v>84</v>
      </c>
      <c r="C108" s="45"/>
      <c r="D108" s="62"/>
      <c r="E108" s="13"/>
      <c r="F108" s="27"/>
    </row>
    <row r="109" spans="1:6">
      <c r="A109" s="11" t="s">
        <v>70</v>
      </c>
      <c r="B109" s="12" t="s">
        <v>85</v>
      </c>
      <c r="C109" s="45"/>
      <c r="D109" s="62"/>
      <c r="E109" s="13"/>
      <c r="F109" s="27"/>
    </row>
    <row r="110" spans="1:6" ht="31.5">
      <c r="A110" s="5">
        <v>7</v>
      </c>
      <c r="B110" s="8" t="s">
        <v>71</v>
      </c>
      <c r="C110" s="45"/>
      <c r="D110" s="62"/>
      <c r="E110" s="13"/>
      <c r="F110" s="27"/>
    </row>
    <row r="111" spans="1:6">
      <c r="A111" s="11" t="s">
        <v>72</v>
      </c>
      <c r="B111" s="12" t="s">
        <v>84</v>
      </c>
      <c r="C111" s="45"/>
      <c r="D111" s="62"/>
      <c r="E111" s="13"/>
      <c r="F111" s="27"/>
    </row>
    <row r="112" spans="1:6">
      <c r="A112" s="11" t="s">
        <v>73</v>
      </c>
      <c r="B112" s="12" t="s">
        <v>85</v>
      </c>
      <c r="C112" s="45"/>
      <c r="D112" s="62"/>
      <c r="E112" s="13"/>
      <c r="F112" s="27"/>
    </row>
    <row r="113" spans="1:6" ht="31.5">
      <c r="A113" s="5">
        <v>8</v>
      </c>
      <c r="B113" s="8" t="s">
        <v>74</v>
      </c>
      <c r="C113" s="45"/>
      <c r="D113" s="62"/>
      <c r="E113" s="13"/>
      <c r="F113" s="27"/>
    </row>
    <row r="114" spans="1:6">
      <c r="A114" s="11" t="s">
        <v>75</v>
      </c>
      <c r="B114" s="12" t="s">
        <v>84</v>
      </c>
      <c r="C114" s="45"/>
      <c r="D114" s="62"/>
      <c r="E114" s="13"/>
      <c r="F114" s="27"/>
    </row>
    <row r="115" spans="1:6">
      <c r="A115" s="11" t="s">
        <v>76</v>
      </c>
      <c r="B115" s="12" t="s">
        <v>85</v>
      </c>
      <c r="C115" s="45"/>
      <c r="D115" s="62"/>
      <c r="E115" s="13"/>
      <c r="F115" s="27"/>
    </row>
    <row r="116" spans="1:6" ht="31.5">
      <c r="A116" s="5">
        <v>9</v>
      </c>
      <c r="B116" s="8" t="s">
        <v>77</v>
      </c>
      <c r="C116" s="45"/>
      <c r="D116" s="62"/>
      <c r="E116" s="13"/>
      <c r="F116" s="27"/>
    </row>
    <row r="117" spans="1:6">
      <c r="A117" s="11" t="s">
        <v>78</v>
      </c>
      <c r="B117" s="12" t="s">
        <v>84</v>
      </c>
      <c r="C117" s="45"/>
      <c r="D117" s="62"/>
      <c r="E117" s="13"/>
      <c r="F117" s="27"/>
    </row>
    <row r="118" spans="1:6">
      <c r="A118" s="11" t="s">
        <v>79</v>
      </c>
      <c r="B118" s="12" t="s">
        <v>85</v>
      </c>
      <c r="C118" s="45"/>
      <c r="D118" s="62"/>
      <c r="E118" s="13"/>
      <c r="F118" s="27"/>
    </row>
    <row r="119" spans="1:6" ht="31.5">
      <c r="A119" s="5">
        <v>10</v>
      </c>
      <c r="B119" s="8" t="s">
        <v>80</v>
      </c>
      <c r="C119" s="45"/>
      <c r="D119" s="62"/>
      <c r="E119" s="13"/>
      <c r="F119" s="27"/>
    </row>
    <row r="120" spans="1:6">
      <c r="A120" s="11" t="s">
        <v>81</v>
      </c>
      <c r="B120" s="12" t="s">
        <v>84</v>
      </c>
      <c r="C120" s="45"/>
      <c r="D120" s="62"/>
      <c r="E120" s="13"/>
      <c r="F120" s="27"/>
    </row>
    <row r="121" spans="1:6">
      <c r="A121" s="11" t="s">
        <v>82</v>
      </c>
      <c r="B121" s="12" t="s">
        <v>85</v>
      </c>
      <c r="C121" s="45"/>
      <c r="D121" s="62"/>
      <c r="E121" s="13"/>
      <c r="F121" s="27"/>
    </row>
    <row r="122" spans="1:6">
      <c r="A122" s="5" t="s">
        <v>41</v>
      </c>
      <c r="B122" s="8" t="s">
        <v>86</v>
      </c>
      <c r="C122" s="45"/>
      <c r="D122" s="62"/>
      <c r="E122" s="13"/>
      <c r="F122" s="27"/>
    </row>
    <row r="123" spans="1:6">
      <c r="A123" s="5">
        <v>1</v>
      </c>
      <c r="B123" s="8" t="s">
        <v>38</v>
      </c>
      <c r="C123" s="84"/>
      <c r="D123" s="63"/>
      <c r="E123" s="13"/>
      <c r="F123" s="27"/>
    </row>
    <row r="124" spans="1:6">
      <c r="A124" s="11" t="s">
        <v>48</v>
      </c>
      <c r="B124" s="12" t="s">
        <v>84</v>
      </c>
      <c r="C124" s="84"/>
      <c r="D124" s="63"/>
      <c r="E124" s="13"/>
      <c r="F124" s="27"/>
    </row>
    <row r="125" spans="1:6">
      <c r="A125" s="11" t="s">
        <v>49</v>
      </c>
      <c r="B125" s="12" t="s">
        <v>85</v>
      </c>
      <c r="C125" s="84"/>
      <c r="D125" s="63"/>
      <c r="E125" s="13"/>
      <c r="F125" s="27"/>
    </row>
    <row r="126" spans="1:6" ht="31.5">
      <c r="A126" s="23">
        <v>2</v>
      </c>
      <c r="B126" s="8" t="s">
        <v>50</v>
      </c>
      <c r="C126" s="84"/>
      <c r="D126" s="63"/>
      <c r="E126" s="13"/>
      <c r="F126" s="27"/>
    </row>
    <row r="127" spans="1:6">
      <c r="A127" s="11" t="s">
        <v>51</v>
      </c>
      <c r="B127" s="12" t="s">
        <v>84</v>
      </c>
      <c r="C127" s="84"/>
      <c r="D127" s="63"/>
      <c r="E127" s="13"/>
      <c r="F127" s="27"/>
    </row>
    <row r="128" spans="1:6">
      <c r="A128" s="11" t="s">
        <v>56</v>
      </c>
      <c r="B128" s="12" t="s">
        <v>85</v>
      </c>
      <c r="C128" s="84"/>
      <c r="D128" s="63"/>
      <c r="E128" s="13"/>
      <c r="F128" s="27"/>
    </row>
    <row r="129" spans="1:6" ht="31.5">
      <c r="A129" s="5">
        <v>3</v>
      </c>
      <c r="B129" s="8" t="s">
        <v>60</v>
      </c>
      <c r="C129" s="84"/>
      <c r="D129" s="63"/>
      <c r="E129" s="13"/>
      <c r="F129" s="27"/>
    </row>
    <row r="130" spans="1:6">
      <c r="A130" s="11" t="s">
        <v>61</v>
      </c>
      <c r="B130" s="12" t="s">
        <v>84</v>
      </c>
      <c r="C130" s="84"/>
      <c r="D130" s="63"/>
      <c r="E130" s="13"/>
      <c r="F130" s="27"/>
    </row>
    <row r="131" spans="1:6">
      <c r="A131" s="11" t="s">
        <v>62</v>
      </c>
      <c r="B131" s="12" t="s">
        <v>85</v>
      </c>
      <c r="C131" s="84"/>
      <c r="D131" s="63"/>
      <c r="E131" s="13"/>
      <c r="F131" s="27"/>
    </row>
    <row r="132" spans="1:6" ht="31.5">
      <c r="A132" s="5">
        <v>4</v>
      </c>
      <c r="B132" s="8" t="s">
        <v>33</v>
      </c>
      <c r="C132" s="84"/>
      <c r="D132" s="63"/>
      <c r="E132" s="13"/>
      <c r="F132" s="27"/>
    </row>
    <row r="133" spans="1:6">
      <c r="A133" s="11" t="s">
        <v>63</v>
      </c>
      <c r="B133" s="12" t="s">
        <v>84</v>
      </c>
      <c r="C133" s="84"/>
      <c r="D133" s="63"/>
      <c r="E133" s="13"/>
      <c r="F133" s="27"/>
    </row>
    <row r="134" spans="1:6">
      <c r="A134" s="11" t="s">
        <v>64</v>
      </c>
      <c r="B134" s="12" t="s">
        <v>85</v>
      </c>
      <c r="C134" s="84"/>
      <c r="D134" s="63"/>
      <c r="E134" s="13"/>
      <c r="F134" s="27"/>
    </row>
    <row r="135" spans="1:6">
      <c r="A135" s="5">
        <v>5</v>
      </c>
      <c r="B135" s="8" t="s">
        <v>65</v>
      </c>
      <c r="C135" s="84"/>
      <c r="D135" s="63"/>
      <c r="E135" s="13"/>
      <c r="F135" s="27"/>
    </row>
    <row r="136" spans="1:6">
      <c r="A136" s="11" t="s">
        <v>66</v>
      </c>
      <c r="B136" s="12" t="s">
        <v>84</v>
      </c>
      <c r="C136" s="84"/>
      <c r="D136" s="63"/>
      <c r="E136" s="13"/>
      <c r="F136" s="27"/>
    </row>
    <row r="137" spans="1:6">
      <c r="A137" s="11" t="s">
        <v>56</v>
      </c>
      <c r="B137" s="12" t="s">
        <v>85</v>
      </c>
      <c r="C137" s="84"/>
      <c r="D137" s="63"/>
      <c r="E137" s="13"/>
      <c r="F137" s="27"/>
    </row>
    <row r="138" spans="1:6">
      <c r="A138" s="5">
        <v>6</v>
      </c>
      <c r="B138" s="8" t="s">
        <v>68</v>
      </c>
      <c r="C138" s="84"/>
      <c r="D138" s="63"/>
      <c r="E138" s="13"/>
      <c r="F138" s="27"/>
    </row>
    <row r="139" spans="1:6">
      <c r="A139" s="11" t="s">
        <v>69</v>
      </c>
      <c r="B139" s="12" t="s">
        <v>84</v>
      </c>
      <c r="C139" s="84"/>
      <c r="D139" s="63"/>
      <c r="E139" s="13"/>
      <c r="F139" s="27"/>
    </row>
    <row r="140" spans="1:6">
      <c r="A140" s="11" t="s">
        <v>70</v>
      </c>
      <c r="B140" s="12" t="s">
        <v>85</v>
      </c>
      <c r="C140" s="84"/>
      <c r="D140" s="63"/>
      <c r="E140" s="13"/>
      <c r="F140" s="27"/>
    </row>
    <row r="141" spans="1:6" ht="31.5">
      <c r="A141" s="5">
        <v>7</v>
      </c>
      <c r="B141" s="8" t="s">
        <v>71</v>
      </c>
      <c r="C141" s="84"/>
      <c r="D141" s="63"/>
      <c r="E141" s="13"/>
      <c r="F141" s="27"/>
    </row>
    <row r="142" spans="1:6">
      <c r="A142" s="11" t="s">
        <v>72</v>
      </c>
      <c r="B142" s="12" t="s">
        <v>84</v>
      </c>
      <c r="C142" s="84"/>
      <c r="D142" s="63"/>
      <c r="E142" s="13"/>
      <c r="F142" s="27"/>
    </row>
    <row r="143" spans="1:6">
      <c r="A143" s="11" t="s">
        <v>73</v>
      </c>
      <c r="B143" s="12" t="s">
        <v>85</v>
      </c>
      <c r="C143" s="84"/>
      <c r="D143" s="63"/>
      <c r="E143" s="13"/>
      <c r="F143" s="27"/>
    </row>
    <row r="144" spans="1:6" ht="31.5">
      <c r="A144" s="5">
        <v>8</v>
      </c>
      <c r="B144" s="8" t="s">
        <v>74</v>
      </c>
      <c r="C144" s="84"/>
      <c r="D144" s="63"/>
      <c r="E144" s="13"/>
      <c r="F144" s="27"/>
    </row>
    <row r="145" spans="1:6">
      <c r="A145" s="11" t="s">
        <v>75</v>
      </c>
      <c r="B145" s="12" t="s">
        <v>84</v>
      </c>
      <c r="C145" s="84"/>
      <c r="D145" s="63"/>
      <c r="E145" s="13"/>
      <c r="F145" s="27"/>
    </row>
    <row r="146" spans="1:6">
      <c r="A146" s="11" t="s">
        <v>76</v>
      </c>
      <c r="B146" s="12" t="s">
        <v>85</v>
      </c>
      <c r="C146" s="84"/>
      <c r="D146" s="63"/>
      <c r="E146" s="13"/>
      <c r="F146" s="27"/>
    </row>
    <row r="147" spans="1:6" ht="31.5">
      <c r="A147" s="5">
        <v>9</v>
      </c>
      <c r="B147" s="8" t="s">
        <v>77</v>
      </c>
      <c r="C147" s="84"/>
      <c r="D147" s="63"/>
      <c r="E147" s="13"/>
      <c r="F147" s="27"/>
    </row>
    <row r="148" spans="1:6">
      <c r="A148" s="11" t="s">
        <v>78</v>
      </c>
      <c r="B148" s="12" t="s">
        <v>84</v>
      </c>
      <c r="C148" s="84"/>
      <c r="D148" s="63"/>
      <c r="E148" s="13"/>
      <c r="F148" s="27"/>
    </row>
    <row r="149" spans="1:6">
      <c r="A149" s="11" t="s">
        <v>79</v>
      </c>
      <c r="B149" s="12" t="s">
        <v>85</v>
      </c>
      <c r="C149" s="84"/>
      <c r="D149" s="63"/>
      <c r="E149" s="13"/>
      <c r="F149" s="27"/>
    </row>
    <row r="150" spans="1:6" ht="31.5">
      <c r="A150" s="5">
        <v>10</v>
      </c>
      <c r="B150" s="8" t="s">
        <v>80</v>
      </c>
      <c r="C150" s="84"/>
      <c r="D150" s="63"/>
      <c r="E150" s="13"/>
      <c r="F150" s="27"/>
    </row>
    <row r="151" spans="1:6">
      <c r="A151" s="11" t="s">
        <v>81</v>
      </c>
      <c r="B151" s="12" t="s">
        <v>84</v>
      </c>
      <c r="C151" s="84"/>
      <c r="D151" s="63"/>
      <c r="E151" s="13"/>
      <c r="F151" s="27"/>
    </row>
    <row r="152" spans="1:6">
      <c r="A152" s="11" t="s">
        <v>82</v>
      </c>
      <c r="B152" s="12" t="s">
        <v>85</v>
      </c>
      <c r="C152" s="84"/>
      <c r="D152" s="63"/>
      <c r="E152" s="13"/>
      <c r="F152" s="27"/>
    </row>
    <row r="154" spans="1:6" ht="16.5">
      <c r="A154" s="28"/>
      <c r="B154" s="28"/>
      <c r="C154" s="28"/>
      <c r="D154" s="154"/>
      <c r="E154" s="154"/>
      <c r="F154" s="154"/>
    </row>
    <row r="155" spans="1:6" ht="16.5">
      <c r="A155" s="28"/>
      <c r="B155" s="29"/>
      <c r="C155" s="28"/>
      <c r="D155" s="155"/>
      <c r="E155" s="155"/>
      <c r="F155" s="155"/>
    </row>
    <row r="156" spans="1:6" ht="16.5">
      <c r="A156" s="28"/>
      <c r="B156" s="29"/>
      <c r="C156" s="28"/>
      <c r="D156" s="154"/>
      <c r="E156" s="154"/>
      <c r="F156" s="154"/>
    </row>
    <row r="157" spans="1:6" ht="16.5">
      <c r="A157" s="28"/>
      <c r="B157" s="29"/>
      <c r="C157" s="28"/>
      <c r="D157" s="155"/>
      <c r="E157" s="155"/>
      <c r="F157" s="155"/>
    </row>
    <row r="158" spans="1:6" ht="16.5">
      <c r="B158" s="30"/>
      <c r="D158" s="154"/>
      <c r="E158" s="154"/>
      <c r="F158" s="154"/>
    </row>
    <row r="159" spans="1:6" ht="16.5">
      <c r="B159" s="30"/>
      <c r="D159" s="155"/>
      <c r="E159" s="155"/>
      <c r="F159" s="155"/>
    </row>
    <row r="160" spans="1:6" ht="16.5">
      <c r="B160" s="30"/>
      <c r="D160" s="155"/>
      <c r="E160" s="155"/>
      <c r="F160" s="155"/>
    </row>
    <row r="161" spans="2:6" ht="16.5">
      <c r="B161" s="30"/>
      <c r="D161" s="155"/>
      <c r="E161" s="155"/>
      <c r="F161" s="155"/>
    </row>
    <row r="162" spans="2:6" ht="17.25">
      <c r="D162" s="156"/>
      <c r="E162" s="156"/>
      <c r="F162" s="156"/>
    </row>
    <row r="163" spans="2:6" ht="17.25">
      <c r="D163" s="151"/>
      <c r="E163" s="151"/>
      <c r="F163" s="151"/>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pageSetup paperSize="9" scale="9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topLeftCell="A26" workbookViewId="0">
      <selection activeCell="H42" sqref="H42"/>
    </sheetView>
  </sheetViews>
  <sheetFormatPr defaultRowHeight="15.75"/>
  <cols>
    <col min="1" max="1" width="7.375" customWidth="1"/>
    <col min="2" max="2" width="26.25" customWidth="1"/>
    <col min="3" max="4" width="10.875" customWidth="1"/>
    <col min="5" max="5" width="10.75" style="40" customWidth="1"/>
    <col min="6" max="6" width="18.25" customWidth="1"/>
    <col min="7" max="7" width="10.375" style="39" hidden="1" customWidth="1"/>
    <col min="8" max="8" width="10.875" customWidth="1"/>
  </cols>
  <sheetData>
    <row r="1" spans="1:8">
      <c r="A1" s="158" t="s">
        <v>0</v>
      </c>
      <c r="B1" s="158"/>
      <c r="C1" s="158"/>
      <c r="D1" s="158"/>
      <c r="E1" s="158"/>
      <c r="F1" s="158"/>
      <c r="G1" s="32"/>
    </row>
    <row r="2" spans="1:8" ht="16.5">
      <c r="A2" s="159" t="s">
        <v>1</v>
      </c>
      <c r="B2" s="159"/>
      <c r="C2" s="160" t="s">
        <v>2</v>
      </c>
      <c r="D2" s="160"/>
      <c r="E2" s="160"/>
      <c r="F2" s="160"/>
      <c r="G2" s="33"/>
    </row>
    <row r="3" spans="1:8" ht="18.75">
      <c r="A3" s="159" t="s">
        <v>3</v>
      </c>
      <c r="B3" s="159"/>
      <c r="C3" s="161" t="s">
        <v>4</v>
      </c>
      <c r="D3" s="161"/>
      <c r="E3" s="161"/>
      <c r="F3" s="161"/>
      <c r="G3" s="33"/>
    </row>
    <row r="4" spans="1:8">
      <c r="A4" s="1"/>
      <c r="B4" s="2"/>
      <c r="C4" s="162"/>
      <c r="D4" s="162"/>
      <c r="E4" s="162"/>
      <c r="F4" s="162"/>
      <c r="G4" s="33"/>
    </row>
    <row r="5" spans="1:8">
      <c r="A5" s="1"/>
      <c r="B5" s="2"/>
      <c r="C5" s="163"/>
      <c r="D5" s="163"/>
      <c r="E5" s="163"/>
      <c r="F5" s="163"/>
      <c r="G5" s="33"/>
    </row>
    <row r="6" spans="1:8">
      <c r="A6" s="164" t="s">
        <v>105</v>
      </c>
      <c r="B6" s="164"/>
      <c r="C6" s="164"/>
      <c r="D6" s="164"/>
      <c r="E6" s="164"/>
      <c r="F6" s="164"/>
      <c r="G6" s="33"/>
    </row>
    <row r="7" spans="1:8">
      <c r="A7" s="165" t="s">
        <v>5</v>
      </c>
      <c r="B7" s="165"/>
      <c r="C7" s="165"/>
      <c r="D7" s="165"/>
      <c r="E7" s="165"/>
      <c r="F7" s="165"/>
      <c r="G7" s="33"/>
    </row>
    <row r="8" spans="1:8">
      <c r="A8" s="165" t="s">
        <v>6</v>
      </c>
      <c r="B8" s="165"/>
      <c r="C8" s="165"/>
      <c r="D8" s="165"/>
      <c r="E8" s="165"/>
      <c r="F8" s="165"/>
      <c r="G8" s="33"/>
    </row>
    <row r="9" spans="1:8" ht="16.5">
      <c r="A9" s="166" t="s">
        <v>7</v>
      </c>
      <c r="B9" s="167"/>
      <c r="C9" s="167"/>
      <c r="D9" s="167"/>
      <c r="E9" s="167"/>
      <c r="F9" s="167"/>
      <c r="G9" s="33"/>
    </row>
    <row r="10" spans="1:8" ht="73.5" customHeight="1">
      <c r="A10" s="152" t="s">
        <v>8</v>
      </c>
      <c r="B10" s="157"/>
      <c r="C10" s="157"/>
      <c r="D10" s="157"/>
      <c r="E10" s="157"/>
      <c r="F10" s="157"/>
      <c r="G10" s="33"/>
    </row>
    <row r="11" spans="1:8" ht="39.75" customHeight="1">
      <c r="A11" s="152" t="s">
        <v>117</v>
      </c>
      <c r="B11" s="152"/>
      <c r="C11" s="152"/>
      <c r="D11" s="152"/>
      <c r="E11" s="152"/>
      <c r="F11" s="152"/>
      <c r="G11" s="33"/>
    </row>
    <row r="12" spans="1:8">
      <c r="A12" s="3"/>
      <c r="B12" s="4"/>
      <c r="C12" s="4"/>
      <c r="D12" s="4"/>
      <c r="E12" s="153" t="s">
        <v>9</v>
      </c>
      <c r="F12" s="153"/>
      <c r="G12" s="33"/>
    </row>
    <row r="13" spans="1:8" ht="63">
      <c r="A13" s="41" t="s">
        <v>10</v>
      </c>
      <c r="B13" s="42" t="s">
        <v>11</v>
      </c>
      <c r="C13" s="41" t="s">
        <v>12</v>
      </c>
      <c r="D13" s="41" t="s">
        <v>106</v>
      </c>
      <c r="E13" s="43" t="s">
        <v>13</v>
      </c>
      <c r="F13" s="41" t="s">
        <v>107</v>
      </c>
      <c r="G13" s="34" t="s">
        <v>97</v>
      </c>
    </row>
    <row r="14" spans="1:8">
      <c r="A14" s="6">
        <v>1</v>
      </c>
      <c r="B14" s="6">
        <v>2</v>
      </c>
      <c r="C14" s="6">
        <v>3</v>
      </c>
      <c r="D14" s="6">
        <v>4</v>
      </c>
      <c r="E14" s="7">
        <v>5</v>
      </c>
      <c r="F14" s="11">
        <v>6</v>
      </c>
      <c r="G14" s="33"/>
    </row>
    <row r="15" spans="1:8" ht="45" customHeight="1">
      <c r="A15" s="5" t="s">
        <v>14</v>
      </c>
      <c r="B15" s="31" t="s">
        <v>15</v>
      </c>
      <c r="C15" s="78"/>
      <c r="D15" s="44"/>
      <c r="E15" s="10"/>
      <c r="F15" s="9"/>
      <c r="G15" s="33">
        <f>'Quý 1.2024'!D15</f>
        <v>0</v>
      </c>
    </row>
    <row r="16" spans="1:8" ht="30.75" customHeight="1">
      <c r="A16" s="5" t="s">
        <v>16</v>
      </c>
      <c r="B16" s="8" t="s">
        <v>17</v>
      </c>
      <c r="C16" s="45">
        <f>C17+C20+C23</f>
        <v>75600</v>
      </c>
      <c r="D16" s="45">
        <f>D17+D20+D23</f>
        <v>17806.599999999999</v>
      </c>
      <c r="E16" s="13">
        <f>D16/C16*100</f>
        <v>23.5537037037037</v>
      </c>
      <c r="F16" s="13">
        <f>D16/G16*100</f>
        <v>97.490874431265368</v>
      </c>
      <c r="G16" s="33">
        <f>'Quý 1.2024'!D16</f>
        <v>18264.888999999999</v>
      </c>
      <c r="H16" s="86"/>
    </row>
    <row r="17" spans="1:8">
      <c r="A17" s="11">
        <v>1</v>
      </c>
      <c r="B17" s="12" t="s">
        <v>18</v>
      </c>
      <c r="C17" s="79"/>
      <c r="D17" s="46"/>
      <c r="E17" s="13"/>
      <c r="F17" s="13"/>
      <c r="G17" s="33">
        <f>'Quý 1.2024'!D17</f>
        <v>0</v>
      </c>
      <c r="H17" s="86"/>
    </row>
    <row r="18" spans="1:8">
      <c r="A18" s="11"/>
      <c r="B18" s="12" t="s">
        <v>19</v>
      </c>
      <c r="C18" s="80"/>
      <c r="D18" s="46"/>
      <c r="E18" s="13"/>
      <c r="F18" s="13"/>
      <c r="G18" s="33">
        <f>'Quý 1.2024'!D18</f>
        <v>0</v>
      </c>
      <c r="H18" s="86"/>
    </row>
    <row r="19" spans="1:8">
      <c r="A19" s="11"/>
      <c r="B19" s="12" t="s">
        <v>19</v>
      </c>
      <c r="C19" s="79"/>
      <c r="D19" s="46"/>
      <c r="E19" s="13"/>
      <c r="F19" s="13"/>
      <c r="G19" s="33">
        <f>'Quý 1.2024'!D19</f>
        <v>0</v>
      </c>
      <c r="H19" s="86"/>
    </row>
    <row r="20" spans="1:8">
      <c r="A20" s="11">
        <v>2</v>
      </c>
      <c r="B20" s="12" t="s">
        <v>20</v>
      </c>
      <c r="C20" s="79"/>
      <c r="D20" s="46"/>
      <c r="E20" s="13"/>
      <c r="F20" s="13"/>
      <c r="G20" s="33">
        <f>'Quý 1.2024'!D20</f>
        <v>0</v>
      </c>
      <c r="H20" s="86"/>
    </row>
    <row r="21" spans="1:8">
      <c r="A21" s="11"/>
      <c r="B21" s="12" t="s">
        <v>21</v>
      </c>
      <c r="C21" s="51"/>
      <c r="D21" s="46"/>
      <c r="E21" s="13"/>
      <c r="F21" s="13"/>
      <c r="G21" s="33">
        <f>'Quý 1.2024'!D21</f>
        <v>0</v>
      </c>
      <c r="H21" s="86"/>
    </row>
    <row r="22" spans="1:8">
      <c r="A22" s="11"/>
      <c r="B22" s="12" t="s">
        <v>21</v>
      </c>
      <c r="C22" s="79"/>
      <c r="D22" s="46"/>
      <c r="E22" s="13"/>
      <c r="F22" s="13"/>
      <c r="G22" s="33">
        <f>'Quý 1.2024'!D22</f>
        <v>0</v>
      </c>
      <c r="H22" s="86"/>
    </row>
    <row r="23" spans="1:8">
      <c r="A23" s="89">
        <v>3</v>
      </c>
      <c r="B23" s="90" t="s">
        <v>22</v>
      </c>
      <c r="C23" s="91">
        <f>C26+C29+C30+C31</f>
        <v>75600</v>
      </c>
      <c r="D23" s="91">
        <f t="shared" ref="D23" si="0">D26+D29+D30+D31</f>
        <v>17806.599999999999</v>
      </c>
      <c r="E23" s="13">
        <f t="shared" ref="E23:E86" si="1">D23/C23*100</f>
        <v>23.5537037037037</v>
      </c>
      <c r="F23" s="13">
        <f t="shared" ref="F23:F34" si="2">D23/G23*100</f>
        <v>97.490874431265368</v>
      </c>
      <c r="G23" s="33">
        <f>'Quý 1.2024'!D23</f>
        <v>18264.888999999999</v>
      </c>
      <c r="H23" s="86"/>
    </row>
    <row r="24" spans="1:8" hidden="1">
      <c r="A24" s="17"/>
      <c r="B24" s="16" t="s">
        <v>23</v>
      </c>
      <c r="C24" s="47"/>
      <c r="D24" s="46"/>
      <c r="E24" s="13" t="e">
        <f t="shared" si="1"/>
        <v>#DIV/0!</v>
      </c>
      <c r="F24" s="13" t="e">
        <f t="shared" si="2"/>
        <v>#DIV/0!</v>
      </c>
      <c r="G24" s="33">
        <f>'Quý 1.2024'!D24</f>
        <v>0</v>
      </c>
      <c r="H24" s="86"/>
    </row>
    <row r="25" spans="1:8" ht="31.5" hidden="1">
      <c r="A25" s="17"/>
      <c r="B25" s="16" t="s">
        <v>24</v>
      </c>
      <c r="C25" s="47"/>
      <c r="D25" s="46"/>
      <c r="E25" s="13" t="e">
        <f t="shared" si="1"/>
        <v>#DIV/0!</v>
      </c>
      <c r="F25" s="13" t="e">
        <f t="shared" si="2"/>
        <v>#DIV/0!</v>
      </c>
      <c r="G25" s="33">
        <f>'Quý 1.2024'!D25</f>
        <v>0</v>
      </c>
      <c r="H25" s="86"/>
    </row>
    <row r="26" spans="1:8">
      <c r="A26" s="87" t="s">
        <v>61</v>
      </c>
      <c r="B26" s="19" t="s">
        <v>25</v>
      </c>
      <c r="C26" s="47">
        <f>C27+C28</f>
        <v>73000</v>
      </c>
      <c r="D26" s="46">
        <f>SUM(D27:D28)</f>
        <v>17048</v>
      </c>
      <c r="E26" s="13">
        <f t="shared" si="1"/>
        <v>23.353424657534248</v>
      </c>
      <c r="F26" s="13">
        <f t="shared" si="2"/>
        <v>94.79672308502613</v>
      </c>
      <c r="G26" s="33">
        <f>'Quý 1.2024'!D26</f>
        <v>17983.743999999999</v>
      </c>
      <c r="H26" s="86"/>
    </row>
    <row r="27" spans="1:8">
      <c r="A27" s="88"/>
      <c r="B27" s="20" t="s">
        <v>26</v>
      </c>
      <c r="C27" s="81">
        <v>13000</v>
      </c>
      <c r="D27" s="48">
        <v>3316</v>
      </c>
      <c r="E27" s="13">
        <f t="shared" si="1"/>
        <v>25.507692307692309</v>
      </c>
      <c r="F27" s="13">
        <f t="shared" si="2"/>
        <v>110.54276631605897</v>
      </c>
      <c r="G27" s="33">
        <f>'Quý 1.2024'!D27</f>
        <v>2999.7440000000001</v>
      </c>
      <c r="H27" s="86"/>
    </row>
    <row r="28" spans="1:8" ht="18.75" customHeight="1">
      <c r="A28" s="88"/>
      <c r="B28" s="20" t="s">
        <v>27</v>
      </c>
      <c r="C28" s="81">
        <v>60000</v>
      </c>
      <c r="D28" s="48">
        <v>13732</v>
      </c>
      <c r="E28" s="13">
        <f t="shared" si="1"/>
        <v>22.886666666666667</v>
      </c>
      <c r="F28" s="13">
        <f t="shared" si="2"/>
        <v>91.644420715429789</v>
      </c>
      <c r="G28" s="33">
        <f>'Quý 1.2024'!D28</f>
        <v>14984</v>
      </c>
      <c r="H28" s="86"/>
    </row>
    <row r="29" spans="1:8" ht="31.5">
      <c r="A29" s="88" t="s">
        <v>62</v>
      </c>
      <c r="B29" s="16" t="s">
        <v>28</v>
      </c>
      <c r="C29" s="47">
        <v>600</v>
      </c>
      <c r="D29" s="49">
        <v>140.715</v>
      </c>
      <c r="E29" s="13">
        <f t="shared" si="1"/>
        <v>23.452500000000001</v>
      </c>
      <c r="F29" s="13">
        <f t="shared" si="2"/>
        <v>240.53846153846155</v>
      </c>
      <c r="G29" s="33">
        <f>'Quý 1.2024'!D29</f>
        <v>58.5</v>
      </c>
      <c r="H29" s="86"/>
    </row>
    <row r="30" spans="1:8" ht="31.5">
      <c r="A30" s="87" t="s">
        <v>99</v>
      </c>
      <c r="B30" s="19" t="s">
        <v>98</v>
      </c>
      <c r="C30" s="47">
        <v>2000</v>
      </c>
      <c r="D30" s="49">
        <v>605.88499999999999</v>
      </c>
      <c r="E30" s="13">
        <f t="shared" si="1"/>
        <v>30.294250000000002</v>
      </c>
      <c r="F30" s="13">
        <f t="shared" si="2"/>
        <v>272.13052168249902</v>
      </c>
      <c r="G30" s="33">
        <f>'Quý 1.2024'!D30</f>
        <v>222.64500000000001</v>
      </c>
      <c r="H30" s="86"/>
    </row>
    <row r="31" spans="1:8">
      <c r="A31" s="88" t="s">
        <v>100</v>
      </c>
      <c r="B31" s="16" t="s">
        <v>30</v>
      </c>
      <c r="C31" s="47"/>
      <c r="D31" s="46">
        <v>12</v>
      </c>
      <c r="E31" s="13"/>
      <c r="F31" s="13">
        <f t="shared" si="2"/>
        <v>103.4304430270643</v>
      </c>
      <c r="G31" s="33">
        <f>'Quý 1.2024'!D31</f>
        <v>11.602</v>
      </c>
      <c r="H31" s="86"/>
    </row>
    <row r="32" spans="1:8" ht="31.5" customHeight="1">
      <c r="A32" s="5" t="s">
        <v>31</v>
      </c>
      <c r="B32" s="8" t="s">
        <v>32</v>
      </c>
      <c r="C32" s="45">
        <f>C33</f>
        <v>75600</v>
      </c>
      <c r="D32" s="45">
        <f>D33</f>
        <v>17249.8</v>
      </c>
      <c r="E32" s="13">
        <f t="shared" si="1"/>
        <v>22.817195767195766</v>
      </c>
      <c r="F32" s="13">
        <f t="shared" si="2"/>
        <v>115.35241406981409</v>
      </c>
      <c r="G32" s="33">
        <f>'Quý 1.2024'!D32</f>
        <v>14954</v>
      </c>
      <c r="H32" s="86"/>
    </row>
    <row r="33" spans="1:8" ht="48" customHeight="1">
      <c r="A33" s="21">
        <v>1</v>
      </c>
      <c r="B33" s="22" t="s">
        <v>33</v>
      </c>
      <c r="C33" s="50">
        <f>C34</f>
        <v>75600</v>
      </c>
      <c r="D33" s="50">
        <f>D34</f>
        <v>17249.8</v>
      </c>
      <c r="E33" s="13">
        <f t="shared" si="1"/>
        <v>22.817195767195766</v>
      </c>
      <c r="F33" s="13">
        <f t="shared" si="2"/>
        <v>115.35241406981409</v>
      </c>
      <c r="G33" s="33">
        <f>'Quý 1.2024'!D33</f>
        <v>14954</v>
      </c>
      <c r="H33" s="86"/>
    </row>
    <row r="34" spans="1:8" ht="36" customHeight="1">
      <c r="A34" s="11" t="s">
        <v>34</v>
      </c>
      <c r="B34" s="12" t="s">
        <v>35</v>
      </c>
      <c r="C34" s="51">
        <f>C23</f>
        <v>75600</v>
      </c>
      <c r="D34" s="51">
        <f>10837+5.8+6403.7+3.3</f>
        <v>17249.8</v>
      </c>
      <c r="E34" s="13">
        <f t="shared" si="1"/>
        <v>22.817195767195766</v>
      </c>
      <c r="F34" s="13">
        <f t="shared" si="2"/>
        <v>115.35241406981409</v>
      </c>
      <c r="G34" s="33">
        <f>'Quý 1.2024'!D34</f>
        <v>14954</v>
      </c>
      <c r="H34" s="86"/>
    </row>
    <row r="35" spans="1:8" ht="43.5" customHeight="1">
      <c r="A35" s="11" t="s">
        <v>36</v>
      </c>
      <c r="B35" s="12" t="s">
        <v>37</v>
      </c>
      <c r="C35" s="79"/>
      <c r="D35" s="46"/>
      <c r="E35" s="13"/>
      <c r="F35" s="13"/>
      <c r="G35" s="33">
        <f>'Quý 1.2024'!D35</f>
        <v>0</v>
      </c>
      <c r="H35" s="86"/>
    </row>
    <row r="36" spans="1:8" ht="40.5" customHeight="1">
      <c r="A36" s="21">
        <v>2</v>
      </c>
      <c r="B36" s="22" t="s">
        <v>38</v>
      </c>
      <c r="C36" s="80"/>
      <c r="D36" s="46"/>
      <c r="E36" s="13"/>
      <c r="F36" s="13"/>
      <c r="G36" s="33">
        <f>'Quý 1.2024'!D36</f>
        <v>0</v>
      </c>
      <c r="H36" s="86"/>
    </row>
    <row r="37" spans="1:8" ht="39" customHeight="1">
      <c r="A37" s="11" t="s">
        <v>34</v>
      </c>
      <c r="B37" s="12" t="s">
        <v>39</v>
      </c>
      <c r="C37" s="79"/>
      <c r="D37" s="46"/>
      <c r="E37" s="13"/>
      <c r="F37" s="13"/>
      <c r="G37" s="33">
        <f>'Quý 1.2024'!D37</f>
        <v>0</v>
      </c>
      <c r="H37" s="86"/>
    </row>
    <row r="38" spans="1:8" ht="43.5" customHeight="1">
      <c r="A38" s="11" t="s">
        <v>36</v>
      </c>
      <c r="B38" s="12" t="s">
        <v>40</v>
      </c>
      <c r="C38" s="80"/>
      <c r="D38" s="46"/>
      <c r="E38" s="13"/>
      <c r="F38" s="13"/>
      <c r="G38" s="33">
        <f>'Quý 1.2024'!D38</f>
        <v>0</v>
      </c>
      <c r="H38" s="86"/>
    </row>
    <row r="39" spans="1:8" ht="31.5" customHeight="1">
      <c r="A39" s="5" t="s">
        <v>41</v>
      </c>
      <c r="B39" s="8" t="s">
        <v>42</v>
      </c>
      <c r="C39" s="79">
        <f>C46</f>
        <v>0</v>
      </c>
      <c r="D39" s="52">
        <f>D40+D43+D46</f>
        <v>0</v>
      </c>
      <c r="E39" s="13"/>
      <c r="F39" s="13"/>
      <c r="G39" s="33">
        <f>'Quý 1.2024'!D39</f>
        <v>0</v>
      </c>
      <c r="H39" s="86"/>
    </row>
    <row r="40" spans="1:8">
      <c r="A40" s="21">
        <v>1</v>
      </c>
      <c r="B40" s="22" t="s">
        <v>18</v>
      </c>
      <c r="C40" s="50"/>
      <c r="D40" s="53"/>
      <c r="E40" s="13"/>
      <c r="F40" s="13"/>
      <c r="G40" s="33">
        <f>'Quý 1.2024'!D40</f>
        <v>0</v>
      </c>
      <c r="H40" s="86"/>
    </row>
    <row r="41" spans="1:8">
      <c r="A41" s="5"/>
      <c r="B41" s="12" t="s">
        <v>19</v>
      </c>
      <c r="C41" s="51"/>
      <c r="D41" s="53"/>
      <c r="E41" s="13"/>
      <c r="F41" s="13"/>
      <c r="G41" s="33">
        <f>'Quý 1.2024'!D41</f>
        <v>0</v>
      </c>
      <c r="H41" s="86"/>
    </row>
    <row r="42" spans="1:8">
      <c r="A42" s="5"/>
      <c r="B42" s="12" t="s">
        <v>19</v>
      </c>
      <c r="C42" s="79"/>
      <c r="D42" s="53"/>
      <c r="E42" s="13"/>
      <c r="F42" s="13"/>
      <c r="G42" s="33">
        <f>'Quý 1.2024'!D42</f>
        <v>0</v>
      </c>
      <c r="H42" s="86"/>
    </row>
    <row r="43" spans="1:8">
      <c r="A43" s="21">
        <v>2</v>
      </c>
      <c r="B43" s="12" t="s">
        <v>20</v>
      </c>
      <c r="C43" s="79"/>
      <c r="D43" s="53"/>
      <c r="E43" s="13"/>
      <c r="F43" s="13"/>
      <c r="G43" s="33">
        <f>'Quý 1.2024'!D43</f>
        <v>0</v>
      </c>
      <c r="H43" s="86"/>
    </row>
    <row r="44" spans="1:8">
      <c r="A44" s="5"/>
      <c r="B44" s="12" t="s">
        <v>21</v>
      </c>
      <c r="C44" s="80"/>
      <c r="D44" s="53"/>
      <c r="E44" s="13"/>
      <c r="F44" s="13"/>
      <c r="G44" s="33">
        <f>'Quý 1.2024'!D44</f>
        <v>0</v>
      </c>
      <c r="H44" s="86"/>
    </row>
    <row r="45" spans="1:8">
      <c r="A45" s="11"/>
      <c r="B45" s="12" t="s">
        <v>21</v>
      </c>
      <c r="C45" s="79"/>
      <c r="D45" s="53"/>
      <c r="E45" s="13"/>
      <c r="F45" s="13"/>
      <c r="G45" s="33">
        <f>'Quý 1.2024'!D45</f>
        <v>0</v>
      </c>
      <c r="H45" s="86"/>
    </row>
    <row r="46" spans="1:8">
      <c r="A46" s="15">
        <v>3</v>
      </c>
      <c r="B46" s="16" t="s">
        <v>22</v>
      </c>
      <c r="C46" s="79"/>
      <c r="D46" s="53">
        <f>SUM(D47:D54)</f>
        <v>0</v>
      </c>
      <c r="E46" s="13"/>
      <c r="F46" s="13"/>
      <c r="G46" s="33">
        <f>'Quý 1.2024'!D46</f>
        <v>0</v>
      </c>
      <c r="H46" s="86"/>
    </row>
    <row r="47" spans="1:8">
      <c r="A47" s="17"/>
      <c r="B47" s="16" t="s">
        <v>23</v>
      </c>
      <c r="C47" s="79"/>
      <c r="D47" s="46"/>
      <c r="E47" s="13"/>
      <c r="F47" s="13"/>
      <c r="G47" s="33">
        <f>'Quý 1.2024'!D47</f>
        <v>0</v>
      </c>
      <c r="H47" s="86"/>
    </row>
    <row r="48" spans="1:8" ht="31.5">
      <c r="A48" s="17"/>
      <c r="B48" s="16" t="s">
        <v>24</v>
      </c>
      <c r="C48" s="79"/>
      <c r="D48" s="46"/>
      <c r="E48" s="13"/>
      <c r="F48" s="13"/>
      <c r="G48" s="33">
        <f>'Quý 1.2024'!D48</f>
        <v>0</v>
      </c>
      <c r="H48" s="86"/>
    </row>
    <row r="49" spans="1:8">
      <c r="A49" s="18"/>
      <c r="B49" s="19" t="s">
        <v>25</v>
      </c>
      <c r="C49" s="79"/>
      <c r="D49" s="46"/>
      <c r="E49" s="13"/>
      <c r="F49" s="13"/>
      <c r="G49" s="33">
        <f>'Quý 1.2024'!D49</f>
        <v>0</v>
      </c>
      <c r="H49" s="86"/>
    </row>
    <row r="50" spans="1:8">
      <c r="A50" s="17"/>
      <c r="B50" s="20" t="s">
        <v>26</v>
      </c>
      <c r="C50" s="79"/>
      <c r="D50" s="46"/>
      <c r="E50" s="13"/>
      <c r="F50" s="13"/>
      <c r="G50" s="33">
        <f>'Quý 1.2024'!D50</f>
        <v>0</v>
      </c>
      <c r="H50" s="86"/>
    </row>
    <row r="51" spans="1:8">
      <c r="A51" s="17"/>
      <c r="B51" s="20" t="s">
        <v>43</v>
      </c>
      <c r="C51" s="79"/>
      <c r="D51" s="46"/>
      <c r="E51" s="13"/>
      <c r="F51" s="13"/>
      <c r="G51" s="33">
        <f>'Quý 1.2024'!D51</f>
        <v>0</v>
      </c>
      <c r="H51" s="86"/>
    </row>
    <row r="52" spans="1:8" ht="31.5">
      <c r="A52" s="17"/>
      <c r="B52" s="16" t="s">
        <v>28</v>
      </c>
      <c r="C52" s="79"/>
      <c r="D52" s="53">
        <v>0</v>
      </c>
      <c r="E52" s="13"/>
      <c r="F52" s="13"/>
      <c r="G52" s="33">
        <f>'Quý 1.2024'!D52</f>
        <v>0</v>
      </c>
      <c r="H52" s="86"/>
    </row>
    <row r="53" spans="1:8" ht="31.5">
      <c r="A53" s="18"/>
      <c r="B53" s="19" t="s">
        <v>44</v>
      </c>
      <c r="C53" s="79"/>
      <c r="D53" s="53"/>
      <c r="E53" s="13"/>
      <c r="F53" s="13"/>
      <c r="G53" s="33">
        <f>'Quý 1.2024'!D53</f>
        <v>0</v>
      </c>
      <c r="H53" s="86"/>
    </row>
    <row r="54" spans="1:8">
      <c r="A54" s="17"/>
      <c r="B54" s="16" t="s">
        <v>30</v>
      </c>
      <c r="C54" s="79"/>
      <c r="D54" s="46"/>
      <c r="E54" s="13"/>
      <c r="F54" s="13"/>
      <c r="G54" s="33">
        <f>'Quý 1.2024'!D54</f>
        <v>0</v>
      </c>
      <c r="H54" s="86"/>
    </row>
    <row r="55" spans="1:8" ht="42.75" customHeight="1">
      <c r="A55" s="5" t="s">
        <v>45</v>
      </c>
      <c r="B55" s="8" t="s">
        <v>46</v>
      </c>
      <c r="C55" s="45">
        <f>C56+C91+C122</f>
        <v>7212</v>
      </c>
      <c r="D55" s="54">
        <f t="shared" ref="D55" si="3">D56+D91+D122</f>
        <v>399.52</v>
      </c>
      <c r="E55" s="13">
        <f t="shared" si="1"/>
        <v>5.539656128674431</v>
      </c>
      <c r="F55" s="13">
        <f>D55/G55*100</f>
        <v>103.90637191157346</v>
      </c>
      <c r="G55" s="33">
        <f>'Quý 1.2024'!D55</f>
        <v>384.5</v>
      </c>
      <c r="H55" s="86"/>
    </row>
    <row r="56" spans="1:8" ht="33.75" customHeight="1">
      <c r="A56" s="5" t="s">
        <v>16</v>
      </c>
      <c r="B56" s="8" t="s">
        <v>47</v>
      </c>
      <c r="C56" s="79">
        <f>C57+C60+C67+C70</f>
        <v>7212</v>
      </c>
      <c r="D56" s="55">
        <f t="shared" ref="D56" si="4">D57+D60+D67+D70</f>
        <v>399.52</v>
      </c>
      <c r="E56" s="13">
        <f t="shared" si="1"/>
        <v>5.539656128674431</v>
      </c>
      <c r="F56" s="13">
        <f>D56/G56*100</f>
        <v>103.90637191157346</v>
      </c>
      <c r="G56" s="33">
        <f>'Quý 1.2024'!D56</f>
        <v>384.5</v>
      </c>
      <c r="H56" s="86"/>
    </row>
    <row r="57" spans="1:8" ht="33" customHeight="1">
      <c r="A57" s="5">
        <v>1</v>
      </c>
      <c r="B57" s="8" t="s">
        <v>38</v>
      </c>
      <c r="C57" s="79"/>
      <c r="D57" s="46"/>
      <c r="E57" s="13"/>
      <c r="F57" s="13"/>
      <c r="G57" s="33">
        <f>'Quý 1.2024'!D57</f>
        <v>0</v>
      </c>
      <c r="H57" s="86"/>
    </row>
    <row r="58" spans="1:8" ht="33.75" hidden="1" customHeight="1">
      <c r="A58" s="11" t="s">
        <v>48</v>
      </c>
      <c r="B58" s="12" t="s">
        <v>39</v>
      </c>
      <c r="C58" s="46"/>
      <c r="D58" s="46"/>
      <c r="E58" s="13"/>
      <c r="F58" s="13"/>
      <c r="G58" s="33">
        <f>'Quý 1.2024'!D58</f>
        <v>0</v>
      </c>
      <c r="H58" s="86"/>
    </row>
    <row r="59" spans="1:8" ht="45" hidden="1" customHeight="1">
      <c r="A59" s="11" t="s">
        <v>49</v>
      </c>
      <c r="B59" s="12" t="s">
        <v>40</v>
      </c>
      <c r="C59" s="46"/>
      <c r="D59" s="56"/>
      <c r="E59" s="13"/>
      <c r="F59" s="13"/>
      <c r="G59" s="33">
        <f>'Quý 1.2024'!D59</f>
        <v>0</v>
      </c>
      <c r="H59" s="86"/>
    </row>
    <row r="60" spans="1:8" ht="42.75" customHeight="1">
      <c r="A60" s="23">
        <v>2</v>
      </c>
      <c r="B60" s="8" t="s">
        <v>50</v>
      </c>
      <c r="C60" s="45"/>
      <c r="D60" s="57"/>
      <c r="E60" s="13"/>
      <c r="F60" s="13"/>
      <c r="G60" s="33">
        <f>'Quý 1.2024'!D60</f>
        <v>0</v>
      </c>
      <c r="H60" s="86"/>
    </row>
    <row r="61" spans="1:8" ht="57.75" hidden="1" customHeight="1">
      <c r="A61" s="18" t="s">
        <v>51</v>
      </c>
      <c r="B61" s="12" t="s">
        <v>52</v>
      </c>
      <c r="C61" s="82"/>
      <c r="D61" s="46"/>
      <c r="E61" s="13"/>
      <c r="F61" s="13"/>
      <c r="G61" s="33">
        <f>'Quý 1.2024'!D61</f>
        <v>0</v>
      </c>
      <c r="H61" s="86"/>
    </row>
    <row r="62" spans="1:8" ht="50.25" hidden="1" customHeight="1">
      <c r="A62" s="24"/>
      <c r="B62" s="25" t="s">
        <v>53</v>
      </c>
      <c r="C62" s="82"/>
      <c r="D62" s="46"/>
      <c r="E62" s="13"/>
      <c r="F62" s="13"/>
      <c r="G62" s="33">
        <f>'Quý 1.2024'!D62</f>
        <v>0</v>
      </c>
      <c r="H62" s="86"/>
    </row>
    <row r="63" spans="1:8" ht="31.5" hidden="1">
      <c r="A63" s="24"/>
      <c r="B63" s="25" t="s">
        <v>54</v>
      </c>
      <c r="C63" s="58"/>
      <c r="D63" s="58"/>
      <c r="E63" s="13"/>
      <c r="F63" s="13"/>
      <c r="G63" s="33">
        <f>'Quý 1.2024'!D63</f>
        <v>0</v>
      </c>
      <c r="H63" s="86"/>
    </row>
    <row r="64" spans="1:8" ht="31.5" hidden="1">
      <c r="A64" s="24"/>
      <c r="B64" s="25" t="s">
        <v>55</v>
      </c>
      <c r="C64" s="45"/>
      <c r="D64" s="57"/>
      <c r="E64" s="13"/>
      <c r="F64" s="13"/>
      <c r="G64" s="33">
        <f>'Quý 1.2024'!D64</f>
        <v>0</v>
      </c>
      <c r="H64" s="86"/>
    </row>
    <row r="65" spans="1:8" ht="31.5" hidden="1">
      <c r="A65" s="18" t="s">
        <v>56</v>
      </c>
      <c r="B65" s="12" t="s">
        <v>57</v>
      </c>
      <c r="C65" s="45"/>
      <c r="D65" s="57"/>
      <c r="E65" s="13"/>
      <c r="F65" s="13"/>
      <c r="G65" s="33">
        <f>'Quý 1.2024'!D65</f>
        <v>0</v>
      </c>
      <c r="H65" s="86"/>
    </row>
    <row r="66" spans="1:8" ht="31.5" hidden="1">
      <c r="A66" s="18" t="s">
        <v>58</v>
      </c>
      <c r="B66" s="12" t="s">
        <v>59</v>
      </c>
      <c r="C66" s="45"/>
      <c r="D66" s="57"/>
      <c r="E66" s="13"/>
      <c r="F66" s="13"/>
      <c r="G66" s="33">
        <f>'Quý 1.2024'!D66</f>
        <v>0</v>
      </c>
      <c r="H66" s="86"/>
    </row>
    <row r="67" spans="1:8" ht="31.5">
      <c r="A67" s="5">
        <v>3</v>
      </c>
      <c r="B67" s="8" t="s">
        <v>60</v>
      </c>
      <c r="C67" s="45"/>
      <c r="D67" s="57"/>
      <c r="E67" s="13"/>
      <c r="F67" s="13"/>
      <c r="G67" s="33">
        <f>'Quý 1.2024'!D67</f>
        <v>0</v>
      </c>
      <c r="H67" s="86"/>
    </row>
    <row r="68" spans="1:8" hidden="1">
      <c r="A68" s="11" t="s">
        <v>61</v>
      </c>
      <c r="B68" s="12" t="s">
        <v>35</v>
      </c>
      <c r="C68" s="45"/>
      <c r="D68" s="57"/>
      <c r="E68" s="13" t="e">
        <f t="shared" si="1"/>
        <v>#DIV/0!</v>
      </c>
      <c r="F68" s="13" t="e">
        <f>D68/G68*100</f>
        <v>#DIV/0!</v>
      </c>
      <c r="G68" s="33">
        <f>'Quý 1.2024'!D68</f>
        <v>0</v>
      </c>
      <c r="H68" s="86"/>
    </row>
    <row r="69" spans="1:8" ht="31.5" hidden="1">
      <c r="A69" s="11" t="s">
        <v>62</v>
      </c>
      <c r="B69" s="12" t="s">
        <v>59</v>
      </c>
      <c r="C69" s="45"/>
      <c r="D69" s="57"/>
      <c r="E69" s="13" t="e">
        <f t="shared" si="1"/>
        <v>#DIV/0!</v>
      </c>
      <c r="F69" s="13" t="e">
        <f>D69/G69*100</f>
        <v>#DIV/0!</v>
      </c>
      <c r="G69" s="33">
        <f>'Quý 1.2024'!D69</f>
        <v>0</v>
      </c>
      <c r="H69" s="86"/>
    </row>
    <row r="70" spans="1:8" ht="31.5">
      <c r="A70" s="5">
        <v>4</v>
      </c>
      <c r="B70" s="8" t="s">
        <v>33</v>
      </c>
      <c r="C70" s="59">
        <f>C71+C72</f>
        <v>7212</v>
      </c>
      <c r="D70" s="59">
        <f>D71+D72</f>
        <v>399.52</v>
      </c>
      <c r="E70" s="13">
        <f t="shared" si="1"/>
        <v>5.539656128674431</v>
      </c>
      <c r="F70" s="13">
        <f>D70/G70*100</f>
        <v>103.90637191157346</v>
      </c>
      <c r="G70" s="33">
        <f>'Quý 1.2024'!D70</f>
        <v>384.5</v>
      </c>
      <c r="H70" s="86"/>
    </row>
    <row r="71" spans="1:8">
      <c r="A71" s="11" t="s">
        <v>63</v>
      </c>
      <c r="B71" s="12" t="s">
        <v>35</v>
      </c>
      <c r="C71" s="83">
        <v>2072</v>
      </c>
      <c r="D71" s="60">
        <v>371.44</v>
      </c>
      <c r="E71" s="13">
        <f t="shared" si="1"/>
        <v>17.926640926640928</v>
      </c>
      <c r="F71" s="13">
        <f>D71/G71*100</f>
        <v>111.27621330137806</v>
      </c>
      <c r="G71" s="33">
        <f>'Quý 1.2024'!D71</f>
        <v>333.8</v>
      </c>
      <c r="H71" s="86"/>
    </row>
    <row r="72" spans="1:8" ht="31.5">
      <c r="A72" s="11" t="s">
        <v>64</v>
      </c>
      <c r="B72" s="12" t="s">
        <v>59</v>
      </c>
      <c r="C72" s="46">
        <f>90+658+3492+900</f>
        <v>5140</v>
      </c>
      <c r="D72" s="61">
        <v>28.08</v>
      </c>
      <c r="E72" s="13">
        <f t="shared" si="1"/>
        <v>0.54630350194552524</v>
      </c>
      <c r="F72" s="13">
        <f>D72/G72*100</f>
        <v>55.38461538461538</v>
      </c>
      <c r="G72" s="33">
        <f>'Quý 1.2024'!D72</f>
        <v>50.7</v>
      </c>
      <c r="H72" s="86"/>
    </row>
    <row r="73" spans="1:8" hidden="1">
      <c r="A73" s="5">
        <v>5</v>
      </c>
      <c r="B73" s="8" t="s">
        <v>65</v>
      </c>
      <c r="C73" s="45"/>
      <c r="D73" s="57"/>
      <c r="E73" s="13" t="e">
        <f t="shared" si="1"/>
        <v>#DIV/0!</v>
      </c>
      <c r="F73" s="14" t="e">
        <f>D73/#REF!*100</f>
        <v>#REF!</v>
      </c>
      <c r="G73" s="33">
        <f>'Quý 1.2024'!D73</f>
        <v>0</v>
      </c>
      <c r="H73" s="86"/>
    </row>
    <row r="74" spans="1:8" hidden="1">
      <c r="A74" s="11" t="s">
        <v>66</v>
      </c>
      <c r="B74" s="12" t="s">
        <v>35</v>
      </c>
      <c r="C74" s="45"/>
      <c r="D74" s="57"/>
      <c r="E74" s="13" t="e">
        <f t="shared" si="1"/>
        <v>#DIV/0!</v>
      </c>
      <c r="F74" s="14" t="e">
        <f>D74/#REF!*100</f>
        <v>#REF!</v>
      </c>
      <c r="G74" s="33">
        <f>'Quý 1.2024'!D74</f>
        <v>0</v>
      </c>
      <c r="H74" s="86"/>
    </row>
    <row r="75" spans="1:8" ht="31.5" hidden="1">
      <c r="A75" s="11" t="s">
        <v>67</v>
      </c>
      <c r="B75" s="12" t="s">
        <v>59</v>
      </c>
      <c r="C75" s="45"/>
      <c r="D75" s="57"/>
      <c r="E75" s="13" t="e">
        <f t="shared" si="1"/>
        <v>#DIV/0!</v>
      </c>
      <c r="F75" s="14" t="e">
        <f>D75/#REF!*100</f>
        <v>#REF!</v>
      </c>
      <c r="G75" s="33">
        <f>'Quý 1.2024'!D75</f>
        <v>0</v>
      </c>
      <c r="H75" s="86"/>
    </row>
    <row r="76" spans="1:8" hidden="1">
      <c r="A76" s="5">
        <v>6</v>
      </c>
      <c r="B76" s="8" t="s">
        <v>68</v>
      </c>
      <c r="C76" s="45"/>
      <c r="D76" s="57"/>
      <c r="E76" s="13" t="e">
        <f t="shared" si="1"/>
        <v>#DIV/0!</v>
      </c>
      <c r="F76" s="14" t="e">
        <f>D76/#REF!*100</f>
        <v>#REF!</v>
      </c>
      <c r="G76" s="33">
        <f>'Quý 1.2024'!D76</f>
        <v>0</v>
      </c>
      <c r="H76" s="86"/>
    </row>
    <row r="77" spans="1:8" hidden="1">
      <c r="A77" s="11" t="s">
        <v>69</v>
      </c>
      <c r="B77" s="12" t="s">
        <v>35</v>
      </c>
      <c r="C77" s="45"/>
      <c r="D77" s="57"/>
      <c r="E77" s="13" t="e">
        <f t="shared" si="1"/>
        <v>#DIV/0!</v>
      </c>
      <c r="F77" s="14" t="e">
        <f>D77/#REF!*100</f>
        <v>#REF!</v>
      </c>
      <c r="G77" s="33">
        <f>'Quý 1.2024'!D77</f>
        <v>0</v>
      </c>
      <c r="H77" s="86"/>
    </row>
    <row r="78" spans="1:8" ht="31.5" hidden="1">
      <c r="A78" s="11" t="s">
        <v>70</v>
      </c>
      <c r="B78" s="12" t="s">
        <v>59</v>
      </c>
      <c r="C78" s="45"/>
      <c r="D78" s="57"/>
      <c r="E78" s="13" t="e">
        <f t="shared" si="1"/>
        <v>#DIV/0!</v>
      </c>
      <c r="F78" s="14" t="e">
        <f>D78/#REF!*100</f>
        <v>#REF!</v>
      </c>
      <c r="G78" s="33">
        <f>'Quý 1.2024'!D78</f>
        <v>0</v>
      </c>
      <c r="H78" s="86"/>
    </row>
    <row r="79" spans="1:8" ht="31.5" hidden="1">
      <c r="A79" s="5">
        <v>7</v>
      </c>
      <c r="B79" s="8" t="s">
        <v>71</v>
      </c>
      <c r="C79" s="45"/>
      <c r="D79" s="57"/>
      <c r="E79" s="13" t="e">
        <f t="shared" si="1"/>
        <v>#DIV/0!</v>
      </c>
      <c r="F79" s="14" t="e">
        <f>D79/#REF!*100</f>
        <v>#REF!</v>
      </c>
      <c r="G79" s="33">
        <f>'Quý 1.2024'!D79</f>
        <v>0</v>
      </c>
      <c r="H79" s="86"/>
    </row>
    <row r="80" spans="1:8" hidden="1">
      <c r="A80" s="11" t="s">
        <v>72</v>
      </c>
      <c r="B80" s="12" t="s">
        <v>35</v>
      </c>
      <c r="C80" s="45"/>
      <c r="D80" s="57"/>
      <c r="E80" s="13" t="e">
        <f t="shared" si="1"/>
        <v>#DIV/0!</v>
      </c>
      <c r="F80" s="14" t="e">
        <f>D80/#REF!*100</f>
        <v>#REF!</v>
      </c>
      <c r="G80" s="33">
        <f>'Quý 1.2024'!D80</f>
        <v>0</v>
      </c>
      <c r="H80" s="86"/>
    </row>
    <row r="81" spans="1:8" ht="31.5" hidden="1">
      <c r="A81" s="11" t="s">
        <v>73</v>
      </c>
      <c r="B81" s="12" t="s">
        <v>59</v>
      </c>
      <c r="C81" s="45"/>
      <c r="D81" s="57"/>
      <c r="E81" s="13" t="e">
        <f t="shared" si="1"/>
        <v>#DIV/0!</v>
      </c>
      <c r="F81" s="14" t="e">
        <f>D81/#REF!*100</f>
        <v>#REF!</v>
      </c>
      <c r="G81" s="33">
        <f>'Quý 1.2024'!D81</f>
        <v>0</v>
      </c>
      <c r="H81" s="86"/>
    </row>
    <row r="82" spans="1:8" ht="31.5" hidden="1">
      <c r="A82" s="5">
        <v>8</v>
      </c>
      <c r="B82" s="8" t="s">
        <v>74</v>
      </c>
      <c r="C82" s="45"/>
      <c r="D82" s="57"/>
      <c r="E82" s="13" t="e">
        <f t="shared" si="1"/>
        <v>#DIV/0!</v>
      </c>
      <c r="F82" s="14" t="e">
        <f>D82/#REF!*100</f>
        <v>#REF!</v>
      </c>
      <c r="G82" s="33">
        <f>'Quý 1.2024'!D82</f>
        <v>0</v>
      </c>
      <c r="H82" s="86"/>
    </row>
    <row r="83" spans="1:8" hidden="1">
      <c r="A83" s="11" t="s">
        <v>75</v>
      </c>
      <c r="B83" s="12" t="s">
        <v>35</v>
      </c>
      <c r="C83" s="45"/>
      <c r="D83" s="57"/>
      <c r="E83" s="13" t="e">
        <f t="shared" si="1"/>
        <v>#DIV/0!</v>
      </c>
      <c r="F83" s="14" t="e">
        <f>D83/#REF!*100</f>
        <v>#REF!</v>
      </c>
      <c r="G83" s="33">
        <f>'Quý 1.2024'!D83</f>
        <v>0</v>
      </c>
      <c r="H83" s="86"/>
    </row>
    <row r="84" spans="1:8" ht="31.5" hidden="1">
      <c r="A84" s="11" t="s">
        <v>76</v>
      </c>
      <c r="B84" s="12" t="s">
        <v>59</v>
      </c>
      <c r="C84" s="45"/>
      <c r="D84" s="57"/>
      <c r="E84" s="13" t="e">
        <f t="shared" si="1"/>
        <v>#DIV/0!</v>
      </c>
      <c r="F84" s="14" t="e">
        <f>D84/#REF!*100</f>
        <v>#REF!</v>
      </c>
      <c r="G84" s="33">
        <f>'Quý 1.2024'!D84</f>
        <v>0</v>
      </c>
      <c r="H84" s="86"/>
    </row>
    <row r="85" spans="1:8" ht="31.5" hidden="1">
      <c r="A85" s="5">
        <v>9</v>
      </c>
      <c r="B85" s="8" t="s">
        <v>77</v>
      </c>
      <c r="C85" s="45"/>
      <c r="D85" s="57"/>
      <c r="E85" s="13" t="e">
        <f t="shared" si="1"/>
        <v>#DIV/0!</v>
      </c>
      <c r="F85" s="14" t="e">
        <f>D85/#REF!*100</f>
        <v>#REF!</v>
      </c>
      <c r="G85" s="33">
        <f>'Quý 1.2024'!D85</f>
        <v>0</v>
      </c>
      <c r="H85" s="86"/>
    </row>
    <row r="86" spans="1:8" hidden="1">
      <c r="A86" s="11" t="s">
        <v>78</v>
      </c>
      <c r="B86" s="12" t="s">
        <v>35</v>
      </c>
      <c r="C86" s="45"/>
      <c r="D86" s="57"/>
      <c r="E86" s="13" t="e">
        <f t="shared" si="1"/>
        <v>#DIV/0!</v>
      </c>
      <c r="F86" s="14" t="e">
        <f>D86/#REF!*100</f>
        <v>#REF!</v>
      </c>
      <c r="G86" s="33">
        <f>'Quý 1.2024'!D86</f>
        <v>0</v>
      </c>
      <c r="H86" s="86"/>
    </row>
    <row r="87" spans="1:8" ht="31.5" hidden="1">
      <c r="A87" s="11" t="s">
        <v>79</v>
      </c>
      <c r="B87" s="12" t="s">
        <v>59</v>
      </c>
      <c r="C87" s="45"/>
      <c r="D87" s="57"/>
      <c r="E87" s="13" t="e">
        <f t="shared" ref="E87:E90" si="5">D87/C87*100</f>
        <v>#DIV/0!</v>
      </c>
      <c r="F87" s="14" t="e">
        <f>D87/#REF!*100</f>
        <v>#REF!</v>
      </c>
      <c r="G87" s="33">
        <f>'Quý 1.2024'!D87</f>
        <v>0</v>
      </c>
      <c r="H87" s="86"/>
    </row>
    <row r="88" spans="1:8" ht="31.5" hidden="1">
      <c r="A88" s="5">
        <v>10</v>
      </c>
      <c r="B88" s="8" t="s">
        <v>80</v>
      </c>
      <c r="C88" s="45"/>
      <c r="D88" s="57"/>
      <c r="E88" s="13" t="e">
        <f t="shared" si="5"/>
        <v>#DIV/0!</v>
      </c>
      <c r="F88" s="14" t="e">
        <f>D88/#REF!*100</f>
        <v>#REF!</v>
      </c>
      <c r="G88" s="33">
        <f>'Quý 1.2024'!D88</f>
        <v>0</v>
      </c>
      <c r="H88" s="86"/>
    </row>
    <row r="89" spans="1:8" hidden="1">
      <c r="A89" s="11" t="s">
        <v>81</v>
      </c>
      <c r="B89" s="12" t="s">
        <v>35</v>
      </c>
      <c r="C89" s="45"/>
      <c r="D89" s="57"/>
      <c r="E89" s="13" t="e">
        <f t="shared" si="5"/>
        <v>#DIV/0!</v>
      </c>
      <c r="F89" s="14" t="e">
        <f>D89/#REF!*100</f>
        <v>#REF!</v>
      </c>
      <c r="G89" s="33">
        <f>'Quý 1.2024'!D89</f>
        <v>0</v>
      </c>
      <c r="H89" s="86"/>
    </row>
    <row r="90" spans="1:8" ht="31.5" hidden="1">
      <c r="A90" s="11" t="s">
        <v>82</v>
      </c>
      <c r="B90" s="12" t="s">
        <v>59</v>
      </c>
      <c r="C90" s="45"/>
      <c r="D90" s="57"/>
      <c r="E90" s="13" t="e">
        <f t="shared" si="5"/>
        <v>#DIV/0!</v>
      </c>
      <c r="F90" s="14" t="e">
        <f>D90/#REF!*100</f>
        <v>#REF!</v>
      </c>
      <c r="G90" s="33">
        <f>'Quý 1.2024'!D90</f>
        <v>0</v>
      </c>
      <c r="H90" s="86"/>
    </row>
    <row r="91" spans="1:8">
      <c r="A91" s="5" t="s">
        <v>31</v>
      </c>
      <c r="B91" s="8" t="s">
        <v>83</v>
      </c>
      <c r="C91" s="45"/>
      <c r="D91" s="57"/>
      <c r="E91" s="13"/>
      <c r="F91" s="26"/>
      <c r="G91" s="33">
        <f>'Quý 1.2024'!D91</f>
        <v>0</v>
      </c>
      <c r="H91" s="86"/>
    </row>
    <row r="92" spans="1:8" hidden="1">
      <c r="A92" s="5">
        <v>1</v>
      </c>
      <c r="B92" s="8" t="s">
        <v>38</v>
      </c>
      <c r="C92" s="45"/>
      <c r="D92" s="62"/>
      <c r="E92" s="13"/>
      <c r="F92" s="27"/>
      <c r="G92" s="33">
        <f>'Quý 1.2024'!D92</f>
        <v>0</v>
      </c>
      <c r="H92" s="86"/>
    </row>
    <row r="93" spans="1:8" hidden="1">
      <c r="A93" s="11" t="s">
        <v>48</v>
      </c>
      <c r="B93" s="12" t="s">
        <v>84</v>
      </c>
      <c r="C93" s="45"/>
      <c r="D93" s="62"/>
      <c r="E93" s="13"/>
      <c r="F93" s="27"/>
      <c r="G93" s="33">
        <f>'Quý 1.2024'!D93</f>
        <v>0</v>
      </c>
      <c r="H93" s="86"/>
    </row>
    <row r="94" spans="1:8" hidden="1">
      <c r="A94" s="11" t="s">
        <v>49</v>
      </c>
      <c r="B94" s="12" t="s">
        <v>85</v>
      </c>
      <c r="C94" s="45"/>
      <c r="D94" s="62"/>
      <c r="E94" s="13"/>
      <c r="F94" s="27"/>
      <c r="G94" s="33">
        <f>'Quý 1.2024'!D94</f>
        <v>0</v>
      </c>
      <c r="H94" s="86"/>
    </row>
    <row r="95" spans="1:8" ht="31.5" hidden="1">
      <c r="A95" s="23">
        <v>2</v>
      </c>
      <c r="B95" s="8" t="s">
        <v>50</v>
      </c>
      <c r="C95" s="45"/>
      <c r="D95" s="62"/>
      <c r="E95" s="13"/>
      <c r="F95" s="27"/>
      <c r="G95" s="33">
        <f>'Quý 1.2024'!D95</f>
        <v>0</v>
      </c>
      <c r="H95" s="86"/>
    </row>
    <row r="96" spans="1:8" hidden="1">
      <c r="A96" s="11" t="s">
        <v>51</v>
      </c>
      <c r="B96" s="12" t="s">
        <v>84</v>
      </c>
      <c r="C96" s="45"/>
      <c r="D96" s="62"/>
      <c r="E96" s="13"/>
      <c r="F96" s="27"/>
      <c r="G96" s="33">
        <f>'Quý 1.2024'!D96</f>
        <v>0</v>
      </c>
      <c r="H96" s="86"/>
    </row>
    <row r="97" spans="1:8">
      <c r="A97" s="11" t="s">
        <v>56</v>
      </c>
      <c r="B97" s="12" t="s">
        <v>85</v>
      </c>
      <c r="C97" s="45"/>
      <c r="D97" s="62"/>
      <c r="E97" s="13"/>
      <c r="F97" s="27"/>
      <c r="G97" s="33">
        <f>'Quý 1.2024'!D97</f>
        <v>0</v>
      </c>
      <c r="H97" s="86"/>
    </row>
    <row r="98" spans="1:8" ht="31.5">
      <c r="A98" s="5">
        <v>3</v>
      </c>
      <c r="B98" s="8" t="s">
        <v>60</v>
      </c>
      <c r="C98" s="45"/>
      <c r="D98" s="62"/>
      <c r="E98" s="13"/>
      <c r="F98" s="27"/>
      <c r="G98" s="33">
        <f>'Quý 1.2024'!D98</f>
        <v>0</v>
      </c>
      <c r="H98" s="86"/>
    </row>
    <row r="99" spans="1:8">
      <c r="A99" s="11" t="s">
        <v>61</v>
      </c>
      <c r="B99" s="12" t="s">
        <v>84</v>
      </c>
      <c r="C99" s="45"/>
      <c r="D99" s="62"/>
      <c r="E99" s="13"/>
      <c r="F99" s="27"/>
      <c r="G99" s="33">
        <f>'Quý 1.2024'!D99</f>
        <v>0</v>
      </c>
      <c r="H99" s="86"/>
    </row>
    <row r="100" spans="1:8">
      <c r="A100" s="11" t="s">
        <v>62</v>
      </c>
      <c r="B100" s="12" t="s">
        <v>85</v>
      </c>
      <c r="C100" s="45"/>
      <c r="D100" s="62"/>
      <c r="E100" s="13"/>
      <c r="F100" s="27"/>
      <c r="G100" s="33">
        <f>'Quý 1.2024'!D100</f>
        <v>0</v>
      </c>
      <c r="H100" s="86"/>
    </row>
    <row r="101" spans="1:8" ht="31.5">
      <c r="A101" s="5">
        <v>4</v>
      </c>
      <c r="B101" s="8" t="s">
        <v>33</v>
      </c>
      <c r="C101" s="45"/>
      <c r="D101" s="62"/>
      <c r="E101" s="13"/>
      <c r="F101" s="27"/>
      <c r="G101" s="33">
        <f>'Quý 1.2024'!D101</f>
        <v>0</v>
      </c>
      <c r="H101" s="86"/>
    </row>
    <row r="102" spans="1:8">
      <c r="A102" s="11" t="s">
        <v>63</v>
      </c>
      <c r="B102" s="12" t="s">
        <v>84</v>
      </c>
      <c r="C102" s="45"/>
      <c r="D102" s="62"/>
      <c r="E102" s="13"/>
      <c r="F102" s="27"/>
      <c r="G102" s="33">
        <f>'Quý 1.2024'!D102</f>
        <v>0</v>
      </c>
      <c r="H102" s="86"/>
    </row>
    <row r="103" spans="1:8">
      <c r="A103" s="11" t="s">
        <v>64</v>
      </c>
      <c r="B103" s="12" t="s">
        <v>85</v>
      </c>
      <c r="C103" s="45"/>
      <c r="D103" s="62"/>
      <c r="E103" s="13"/>
      <c r="F103" s="27"/>
      <c r="G103" s="33">
        <f>'Quý 1.2024'!D103</f>
        <v>0</v>
      </c>
      <c r="H103" s="86"/>
    </row>
    <row r="104" spans="1:8">
      <c r="A104" s="5">
        <v>5</v>
      </c>
      <c r="B104" s="8" t="s">
        <v>65</v>
      </c>
      <c r="C104" s="45"/>
      <c r="D104" s="62"/>
      <c r="E104" s="13"/>
      <c r="F104" s="27"/>
      <c r="G104" s="33">
        <f>'Quý 1.2024'!D104</f>
        <v>0</v>
      </c>
      <c r="H104" s="86"/>
    </row>
    <row r="105" spans="1:8">
      <c r="A105" s="11" t="s">
        <v>66</v>
      </c>
      <c r="B105" s="12" t="s">
        <v>84</v>
      </c>
      <c r="C105" s="45"/>
      <c r="D105" s="62"/>
      <c r="E105" s="13"/>
      <c r="F105" s="27"/>
      <c r="G105" s="33">
        <f>'Quý 1.2024'!D105</f>
        <v>0</v>
      </c>
      <c r="H105" s="86"/>
    </row>
    <row r="106" spans="1:8">
      <c r="A106" s="11" t="s">
        <v>56</v>
      </c>
      <c r="B106" s="12" t="s">
        <v>85</v>
      </c>
      <c r="C106" s="45"/>
      <c r="D106" s="62"/>
      <c r="E106" s="13"/>
      <c r="F106" s="27"/>
      <c r="G106" s="33">
        <f>'Quý 1.2024'!D106</f>
        <v>0</v>
      </c>
      <c r="H106" s="86"/>
    </row>
    <row r="107" spans="1:8">
      <c r="A107" s="5">
        <v>6</v>
      </c>
      <c r="B107" s="8" t="s">
        <v>68</v>
      </c>
      <c r="C107" s="45"/>
      <c r="D107" s="62"/>
      <c r="E107" s="13"/>
      <c r="F107" s="27"/>
      <c r="G107" s="33">
        <f>'Quý 1.2024'!D107</f>
        <v>0</v>
      </c>
      <c r="H107" s="86"/>
    </row>
    <row r="108" spans="1:8">
      <c r="A108" s="11" t="s">
        <v>69</v>
      </c>
      <c r="B108" s="12" t="s">
        <v>84</v>
      </c>
      <c r="C108" s="45"/>
      <c r="D108" s="62"/>
      <c r="E108" s="13"/>
      <c r="F108" s="27"/>
      <c r="G108" s="33">
        <f>'Quý 1.2024'!D108</f>
        <v>0</v>
      </c>
      <c r="H108" s="86"/>
    </row>
    <row r="109" spans="1:8">
      <c r="A109" s="11" t="s">
        <v>70</v>
      </c>
      <c r="B109" s="12" t="s">
        <v>85</v>
      </c>
      <c r="C109" s="45"/>
      <c r="D109" s="62"/>
      <c r="E109" s="13"/>
      <c r="F109" s="27"/>
      <c r="G109" s="33">
        <f>'Quý 1.2024'!D109</f>
        <v>0</v>
      </c>
      <c r="H109" s="86"/>
    </row>
    <row r="110" spans="1:8" ht="31.5">
      <c r="A110" s="5">
        <v>7</v>
      </c>
      <c r="B110" s="8" t="s">
        <v>71</v>
      </c>
      <c r="C110" s="45"/>
      <c r="D110" s="62"/>
      <c r="E110" s="13"/>
      <c r="F110" s="27"/>
      <c r="G110" s="33">
        <f>'Quý 1.2024'!D110</f>
        <v>0</v>
      </c>
      <c r="H110" s="86"/>
    </row>
    <row r="111" spans="1:8">
      <c r="A111" s="11" t="s">
        <v>72</v>
      </c>
      <c r="B111" s="12" t="s">
        <v>84</v>
      </c>
      <c r="C111" s="45"/>
      <c r="D111" s="62"/>
      <c r="E111" s="13"/>
      <c r="F111" s="27"/>
      <c r="G111" s="33">
        <f>'Quý 1.2024'!D111</f>
        <v>0</v>
      </c>
      <c r="H111" s="86"/>
    </row>
    <row r="112" spans="1:8">
      <c r="A112" s="11" t="s">
        <v>73</v>
      </c>
      <c r="B112" s="12" t="s">
        <v>85</v>
      </c>
      <c r="C112" s="45"/>
      <c r="D112" s="62"/>
      <c r="E112" s="13"/>
      <c r="F112" s="27"/>
      <c r="G112" s="33">
        <f>'Quý 1.2024'!D112</f>
        <v>0</v>
      </c>
      <c r="H112" s="86"/>
    </row>
    <row r="113" spans="1:8" ht="31.5">
      <c r="A113" s="5">
        <v>8</v>
      </c>
      <c r="B113" s="8" t="s">
        <v>74</v>
      </c>
      <c r="C113" s="45"/>
      <c r="D113" s="62"/>
      <c r="E113" s="13"/>
      <c r="F113" s="27"/>
      <c r="G113" s="33">
        <f>'Quý 1.2024'!D113</f>
        <v>0</v>
      </c>
      <c r="H113" s="86"/>
    </row>
    <row r="114" spans="1:8">
      <c r="A114" s="11" t="s">
        <v>75</v>
      </c>
      <c r="B114" s="12" t="s">
        <v>84</v>
      </c>
      <c r="C114" s="45"/>
      <c r="D114" s="62"/>
      <c r="E114" s="13"/>
      <c r="F114" s="27"/>
      <c r="G114" s="33">
        <f>'Quý 1.2024'!D114</f>
        <v>0</v>
      </c>
      <c r="H114" s="86"/>
    </row>
    <row r="115" spans="1:8">
      <c r="A115" s="11" t="s">
        <v>76</v>
      </c>
      <c r="B115" s="12" t="s">
        <v>85</v>
      </c>
      <c r="C115" s="45"/>
      <c r="D115" s="62"/>
      <c r="E115" s="13"/>
      <c r="F115" s="27"/>
      <c r="G115" s="33">
        <f>'Quý 1.2024'!D115</f>
        <v>0</v>
      </c>
      <c r="H115" s="86"/>
    </row>
    <row r="116" spans="1:8" ht="31.5">
      <c r="A116" s="5">
        <v>9</v>
      </c>
      <c r="B116" s="8" t="s">
        <v>77</v>
      </c>
      <c r="C116" s="45"/>
      <c r="D116" s="62"/>
      <c r="E116" s="13"/>
      <c r="F116" s="27"/>
      <c r="G116" s="33">
        <f>'Quý 1.2024'!D116</f>
        <v>0</v>
      </c>
      <c r="H116" s="86"/>
    </row>
    <row r="117" spans="1:8">
      <c r="A117" s="11" t="s">
        <v>78</v>
      </c>
      <c r="B117" s="12" t="s">
        <v>84</v>
      </c>
      <c r="C117" s="45"/>
      <c r="D117" s="62"/>
      <c r="E117" s="13"/>
      <c r="F117" s="27"/>
      <c r="G117" s="33">
        <f>'Quý 1.2024'!D117</f>
        <v>0</v>
      </c>
      <c r="H117" s="86"/>
    </row>
    <row r="118" spans="1:8">
      <c r="A118" s="11" t="s">
        <v>79</v>
      </c>
      <c r="B118" s="12" t="s">
        <v>85</v>
      </c>
      <c r="C118" s="45"/>
      <c r="D118" s="62"/>
      <c r="E118" s="13"/>
      <c r="F118" s="27"/>
      <c r="G118" s="33">
        <f>'Quý 1.2024'!D118</f>
        <v>0</v>
      </c>
      <c r="H118" s="86"/>
    </row>
    <row r="119" spans="1:8" ht="31.5">
      <c r="A119" s="5">
        <v>10</v>
      </c>
      <c r="B119" s="8" t="s">
        <v>80</v>
      </c>
      <c r="C119" s="45"/>
      <c r="D119" s="62"/>
      <c r="E119" s="13"/>
      <c r="F119" s="27"/>
      <c r="G119" s="33">
        <f>'Quý 1.2024'!D119</f>
        <v>0</v>
      </c>
      <c r="H119" s="86"/>
    </row>
    <row r="120" spans="1:8">
      <c r="A120" s="11" t="s">
        <v>81</v>
      </c>
      <c r="B120" s="12" t="s">
        <v>84</v>
      </c>
      <c r="C120" s="45"/>
      <c r="D120" s="62"/>
      <c r="E120" s="13"/>
      <c r="F120" s="27"/>
      <c r="G120" s="33">
        <f>'Quý 1.2024'!D120</f>
        <v>0</v>
      </c>
      <c r="H120" s="86"/>
    </row>
    <row r="121" spans="1:8">
      <c r="A121" s="11" t="s">
        <v>82</v>
      </c>
      <c r="B121" s="12" t="s">
        <v>85</v>
      </c>
      <c r="C121" s="45"/>
      <c r="D121" s="62"/>
      <c r="E121" s="13"/>
      <c r="F121" s="27"/>
      <c r="G121" s="33">
        <f>'Quý 1.2024'!D121</f>
        <v>0</v>
      </c>
      <c r="H121" s="86"/>
    </row>
    <row r="122" spans="1:8">
      <c r="A122" s="5" t="s">
        <v>41</v>
      </c>
      <c r="B122" s="8" t="s">
        <v>86</v>
      </c>
      <c r="C122" s="45"/>
      <c r="D122" s="62"/>
      <c r="E122" s="13"/>
      <c r="F122" s="27"/>
      <c r="G122" s="33">
        <f>'Quý 1.2024'!D122</f>
        <v>0</v>
      </c>
      <c r="H122" s="86"/>
    </row>
    <row r="123" spans="1:8">
      <c r="A123" s="5">
        <v>1</v>
      </c>
      <c r="B123" s="8" t="s">
        <v>38</v>
      </c>
      <c r="C123" s="84"/>
      <c r="D123" s="63"/>
      <c r="E123" s="13"/>
      <c r="F123" s="27"/>
      <c r="G123" s="33">
        <f>'Quý 1.2024'!D123</f>
        <v>0</v>
      </c>
      <c r="H123" s="86"/>
    </row>
    <row r="124" spans="1:8">
      <c r="A124" s="11" t="s">
        <v>48</v>
      </c>
      <c r="B124" s="12" t="s">
        <v>84</v>
      </c>
      <c r="C124" s="84"/>
      <c r="D124" s="63"/>
      <c r="E124" s="13"/>
      <c r="F124" s="27"/>
      <c r="G124" s="33">
        <f>'Quý 1.2024'!D124</f>
        <v>0</v>
      </c>
      <c r="H124" s="86"/>
    </row>
    <row r="125" spans="1:8">
      <c r="A125" s="11" t="s">
        <v>49</v>
      </c>
      <c r="B125" s="12" t="s">
        <v>85</v>
      </c>
      <c r="C125" s="84"/>
      <c r="D125" s="63"/>
      <c r="E125" s="13"/>
      <c r="F125" s="27"/>
      <c r="G125" s="33">
        <f>'Quý 1.2024'!D125</f>
        <v>0</v>
      </c>
      <c r="H125" s="86"/>
    </row>
    <row r="126" spans="1:8" ht="31.5">
      <c r="A126" s="23">
        <v>2</v>
      </c>
      <c r="B126" s="8" t="s">
        <v>50</v>
      </c>
      <c r="C126" s="84"/>
      <c r="D126" s="63"/>
      <c r="E126" s="13"/>
      <c r="F126" s="27"/>
      <c r="G126" s="33">
        <f>'Quý 1.2024'!D126</f>
        <v>0</v>
      </c>
      <c r="H126" s="86"/>
    </row>
    <row r="127" spans="1:8">
      <c r="A127" s="11" t="s">
        <v>51</v>
      </c>
      <c r="B127" s="12" t="s">
        <v>84</v>
      </c>
      <c r="C127" s="84"/>
      <c r="D127" s="63"/>
      <c r="E127" s="13"/>
      <c r="F127" s="27"/>
      <c r="G127" s="33">
        <f>'Quý 1.2024'!D127</f>
        <v>0</v>
      </c>
      <c r="H127" s="86"/>
    </row>
    <row r="128" spans="1:8">
      <c r="A128" s="11" t="s">
        <v>56</v>
      </c>
      <c r="B128" s="12" t="s">
        <v>85</v>
      </c>
      <c r="C128" s="84"/>
      <c r="D128" s="63"/>
      <c r="E128" s="13"/>
      <c r="F128" s="27"/>
      <c r="G128" s="33">
        <f>'Quý 1.2024'!D128</f>
        <v>0</v>
      </c>
      <c r="H128" s="86"/>
    </row>
    <row r="129" spans="1:8" ht="31.5">
      <c r="A129" s="5">
        <v>3</v>
      </c>
      <c r="B129" s="8" t="s">
        <v>60</v>
      </c>
      <c r="C129" s="84"/>
      <c r="D129" s="63"/>
      <c r="E129" s="13"/>
      <c r="F129" s="27"/>
      <c r="G129" s="33">
        <f>'Quý 1.2024'!D129</f>
        <v>0</v>
      </c>
      <c r="H129" s="86"/>
    </row>
    <row r="130" spans="1:8">
      <c r="A130" s="11" t="s">
        <v>61</v>
      </c>
      <c r="B130" s="12" t="s">
        <v>84</v>
      </c>
      <c r="C130" s="84"/>
      <c r="D130" s="63"/>
      <c r="E130" s="13"/>
      <c r="F130" s="27"/>
      <c r="G130" s="33">
        <f>'Quý 1.2024'!D130</f>
        <v>0</v>
      </c>
      <c r="H130" s="86"/>
    </row>
    <row r="131" spans="1:8">
      <c r="A131" s="11" t="s">
        <v>62</v>
      </c>
      <c r="B131" s="12" t="s">
        <v>85</v>
      </c>
      <c r="C131" s="84"/>
      <c r="D131" s="63"/>
      <c r="E131" s="13"/>
      <c r="F131" s="27"/>
      <c r="G131" s="33">
        <f>'Quý 1.2024'!D131</f>
        <v>0</v>
      </c>
      <c r="H131" s="86"/>
    </row>
    <row r="132" spans="1:8" ht="31.5">
      <c r="A132" s="5">
        <v>4</v>
      </c>
      <c r="B132" s="8" t="s">
        <v>33</v>
      </c>
      <c r="C132" s="84"/>
      <c r="D132" s="63"/>
      <c r="E132" s="13"/>
      <c r="F132" s="27"/>
      <c r="G132" s="33">
        <f>'Quý 1.2024'!D132</f>
        <v>0</v>
      </c>
      <c r="H132" s="86"/>
    </row>
    <row r="133" spans="1:8">
      <c r="A133" s="11" t="s">
        <v>63</v>
      </c>
      <c r="B133" s="12" t="s">
        <v>84</v>
      </c>
      <c r="C133" s="84"/>
      <c r="D133" s="63"/>
      <c r="E133" s="13"/>
      <c r="F133" s="27"/>
      <c r="G133" s="33">
        <f>'Quý 1.2024'!D133</f>
        <v>0</v>
      </c>
      <c r="H133" s="86"/>
    </row>
    <row r="134" spans="1:8">
      <c r="A134" s="11" t="s">
        <v>64</v>
      </c>
      <c r="B134" s="12" t="s">
        <v>85</v>
      </c>
      <c r="C134" s="84"/>
      <c r="D134" s="63"/>
      <c r="E134" s="13"/>
      <c r="F134" s="27"/>
      <c r="G134" s="33">
        <f>'Quý 1.2024'!D134</f>
        <v>0</v>
      </c>
      <c r="H134" s="86"/>
    </row>
    <row r="135" spans="1:8">
      <c r="A135" s="5">
        <v>5</v>
      </c>
      <c r="B135" s="8" t="s">
        <v>65</v>
      </c>
      <c r="C135" s="84"/>
      <c r="D135" s="63"/>
      <c r="E135" s="13"/>
      <c r="F135" s="27"/>
      <c r="G135" s="33">
        <f>'Quý 1.2024'!D135</f>
        <v>0</v>
      </c>
      <c r="H135" s="86"/>
    </row>
    <row r="136" spans="1:8">
      <c r="A136" s="11" t="s">
        <v>66</v>
      </c>
      <c r="B136" s="12" t="s">
        <v>84</v>
      </c>
      <c r="C136" s="84"/>
      <c r="D136" s="63"/>
      <c r="E136" s="13"/>
      <c r="F136" s="27"/>
      <c r="G136" s="33">
        <f>'Quý 1.2024'!D136</f>
        <v>0</v>
      </c>
      <c r="H136" s="86"/>
    </row>
    <row r="137" spans="1:8">
      <c r="A137" s="11" t="s">
        <v>56</v>
      </c>
      <c r="B137" s="12" t="s">
        <v>85</v>
      </c>
      <c r="C137" s="84"/>
      <c r="D137" s="63"/>
      <c r="E137" s="13"/>
      <c r="F137" s="27"/>
      <c r="G137" s="33">
        <f>'Quý 1.2024'!D137</f>
        <v>0</v>
      </c>
      <c r="H137" s="86"/>
    </row>
    <row r="138" spans="1:8">
      <c r="A138" s="5">
        <v>6</v>
      </c>
      <c r="B138" s="8" t="s">
        <v>68</v>
      </c>
      <c r="C138" s="84"/>
      <c r="D138" s="63"/>
      <c r="E138" s="13"/>
      <c r="F138" s="27"/>
      <c r="G138" s="33">
        <f>'Quý 1.2024'!D138</f>
        <v>0</v>
      </c>
      <c r="H138" s="86"/>
    </row>
    <row r="139" spans="1:8">
      <c r="A139" s="11" t="s">
        <v>69</v>
      </c>
      <c r="B139" s="12" t="s">
        <v>84</v>
      </c>
      <c r="C139" s="84"/>
      <c r="D139" s="63"/>
      <c r="E139" s="13"/>
      <c r="F139" s="27"/>
      <c r="G139" s="33">
        <f>'Quý 1.2024'!D139</f>
        <v>0</v>
      </c>
      <c r="H139" s="86"/>
    </row>
    <row r="140" spans="1:8">
      <c r="A140" s="11" t="s">
        <v>70</v>
      </c>
      <c r="B140" s="12" t="s">
        <v>85</v>
      </c>
      <c r="C140" s="84"/>
      <c r="D140" s="63"/>
      <c r="E140" s="13"/>
      <c r="F140" s="27"/>
      <c r="G140" s="33">
        <f>'Quý 1.2024'!D140</f>
        <v>0</v>
      </c>
      <c r="H140" s="86"/>
    </row>
    <row r="141" spans="1:8" ht="31.5">
      <c r="A141" s="5">
        <v>7</v>
      </c>
      <c r="B141" s="8" t="s">
        <v>71</v>
      </c>
      <c r="C141" s="84"/>
      <c r="D141" s="63"/>
      <c r="E141" s="13"/>
      <c r="F141" s="27"/>
      <c r="G141" s="33">
        <f>'Quý 1.2024'!D141</f>
        <v>0</v>
      </c>
      <c r="H141" s="86"/>
    </row>
    <row r="142" spans="1:8">
      <c r="A142" s="11" t="s">
        <v>72</v>
      </c>
      <c r="B142" s="12" t="s">
        <v>84</v>
      </c>
      <c r="C142" s="84"/>
      <c r="D142" s="63"/>
      <c r="E142" s="13"/>
      <c r="F142" s="27"/>
      <c r="G142" s="33">
        <f>'Quý 1.2024'!D142</f>
        <v>0</v>
      </c>
      <c r="H142" s="86"/>
    </row>
    <row r="143" spans="1:8">
      <c r="A143" s="11" t="s">
        <v>73</v>
      </c>
      <c r="B143" s="12" t="s">
        <v>85</v>
      </c>
      <c r="C143" s="84"/>
      <c r="D143" s="63"/>
      <c r="E143" s="13"/>
      <c r="F143" s="27"/>
      <c r="G143" s="33">
        <f>'Quý 1.2024'!D143</f>
        <v>0</v>
      </c>
      <c r="H143" s="86"/>
    </row>
    <row r="144" spans="1:8" ht="31.5">
      <c r="A144" s="5">
        <v>8</v>
      </c>
      <c r="B144" s="8" t="s">
        <v>74</v>
      </c>
      <c r="C144" s="84"/>
      <c r="D144" s="63"/>
      <c r="E144" s="13"/>
      <c r="F144" s="27"/>
      <c r="G144" s="33">
        <f>'Quý 1.2024'!D144</f>
        <v>0</v>
      </c>
      <c r="H144" s="86"/>
    </row>
    <row r="145" spans="1:8">
      <c r="A145" s="11" t="s">
        <v>75</v>
      </c>
      <c r="B145" s="12" t="s">
        <v>84</v>
      </c>
      <c r="C145" s="84"/>
      <c r="D145" s="63"/>
      <c r="E145" s="13"/>
      <c r="F145" s="27"/>
      <c r="G145" s="33">
        <f>'Quý 1.2024'!D145</f>
        <v>0</v>
      </c>
      <c r="H145" s="86"/>
    </row>
    <row r="146" spans="1:8">
      <c r="A146" s="11" t="s">
        <v>76</v>
      </c>
      <c r="B146" s="12" t="s">
        <v>85</v>
      </c>
      <c r="C146" s="84"/>
      <c r="D146" s="63"/>
      <c r="E146" s="13"/>
      <c r="F146" s="27"/>
      <c r="G146" s="33">
        <f>'Quý 1.2024'!D146</f>
        <v>0</v>
      </c>
      <c r="H146" s="86"/>
    </row>
    <row r="147" spans="1:8" ht="31.5">
      <c r="A147" s="5">
        <v>9</v>
      </c>
      <c r="B147" s="8" t="s">
        <v>77</v>
      </c>
      <c r="C147" s="84"/>
      <c r="D147" s="63"/>
      <c r="E147" s="13"/>
      <c r="F147" s="27"/>
      <c r="G147" s="33">
        <f>'Quý 1.2024'!D147</f>
        <v>0</v>
      </c>
      <c r="H147" s="86"/>
    </row>
    <row r="148" spans="1:8">
      <c r="A148" s="11" t="s">
        <v>78</v>
      </c>
      <c r="B148" s="12" t="s">
        <v>84</v>
      </c>
      <c r="C148" s="84"/>
      <c r="D148" s="63"/>
      <c r="E148" s="13"/>
      <c r="F148" s="27"/>
      <c r="G148" s="33">
        <f>'Quý 1.2024'!D148</f>
        <v>0</v>
      </c>
      <c r="H148" s="86"/>
    </row>
    <row r="149" spans="1:8">
      <c r="A149" s="11" t="s">
        <v>79</v>
      </c>
      <c r="B149" s="12" t="s">
        <v>85</v>
      </c>
      <c r="C149" s="84"/>
      <c r="D149" s="63"/>
      <c r="E149" s="13"/>
      <c r="F149" s="27"/>
      <c r="G149" s="33">
        <f>'Quý 1.2024'!D149</f>
        <v>0</v>
      </c>
      <c r="H149" s="86"/>
    </row>
    <row r="150" spans="1:8" ht="31.5">
      <c r="A150" s="5">
        <v>10</v>
      </c>
      <c r="B150" s="8" t="s">
        <v>80</v>
      </c>
      <c r="C150" s="84"/>
      <c r="D150" s="63"/>
      <c r="E150" s="13"/>
      <c r="F150" s="27"/>
      <c r="G150" s="33">
        <f>'Quý 1.2024'!D150</f>
        <v>0</v>
      </c>
      <c r="H150" s="86"/>
    </row>
    <row r="151" spans="1:8">
      <c r="A151" s="11" t="s">
        <v>81</v>
      </c>
      <c r="B151" s="12" t="s">
        <v>84</v>
      </c>
      <c r="C151" s="84"/>
      <c r="D151" s="63"/>
      <c r="E151" s="13"/>
      <c r="F151" s="27"/>
      <c r="G151" s="33">
        <f>'Quý 1.2024'!D151</f>
        <v>0</v>
      </c>
      <c r="H151" s="86"/>
    </row>
    <row r="152" spans="1:8">
      <c r="A152" s="11" t="s">
        <v>82</v>
      </c>
      <c r="B152" s="12" t="s">
        <v>85</v>
      </c>
      <c r="C152" s="84"/>
      <c r="D152" s="63"/>
      <c r="E152" s="13"/>
      <c r="F152" s="27"/>
      <c r="G152" s="33">
        <f>'Quý 1.2024'!D152</f>
        <v>0</v>
      </c>
      <c r="H152" s="86"/>
    </row>
    <row r="153" spans="1:8">
      <c r="H153" s="86"/>
    </row>
    <row r="154" spans="1:8" ht="16.5">
      <c r="A154" s="28"/>
      <c r="B154" s="28"/>
      <c r="C154" s="28"/>
      <c r="D154" s="154"/>
      <c r="E154" s="154"/>
      <c r="F154" s="154"/>
    </row>
    <row r="155" spans="1:8" ht="16.5">
      <c r="A155" s="28"/>
      <c r="B155" s="29"/>
      <c r="C155" s="28"/>
      <c r="D155" s="155"/>
      <c r="E155" s="155"/>
      <c r="F155" s="155"/>
    </row>
    <row r="156" spans="1:8" ht="16.5">
      <c r="A156" s="28"/>
      <c r="B156" s="29"/>
      <c r="C156" s="28"/>
      <c r="D156" s="154"/>
      <c r="E156" s="154"/>
      <c r="F156" s="154"/>
    </row>
    <row r="157" spans="1:8" ht="16.5">
      <c r="A157" s="28"/>
      <c r="B157" s="29"/>
      <c r="C157" s="28"/>
      <c r="D157" s="155"/>
      <c r="E157" s="155"/>
      <c r="F157" s="155"/>
    </row>
    <row r="158" spans="1:8" ht="16.5">
      <c r="B158" s="30"/>
      <c r="D158" s="154"/>
      <c r="E158" s="154"/>
      <c r="F158" s="154"/>
    </row>
    <row r="159" spans="1:8" ht="16.5">
      <c r="B159" s="30"/>
      <c r="D159" s="155"/>
      <c r="E159" s="155"/>
      <c r="F159" s="155"/>
    </row>
    <row r="160" spans="1:8" ht="16.5">
      <c r="B160" s="30"/>
      <c r="D160" s="155"/>
      <c r="E160" s="155"/>
      <c r="F160" s="155"/>
    </row>
    <row r="161" spans="2:6" ht="16.5">
      <c r="B161" s="30"/>
      <c r="D161" s="155"/>
      <c r="E161" s="155"/>
      <c r="F161" s="155"/>
    </row>
    <row r="162" spans="2:6" ht="17.25">
      <c r="D162" s="156"/>
      <c r="E162" s="156"/>
      <c r="F162" s="156"/>
    </row>
    <row r="163" spans="2:6" ht="17.25">
      <c r="D163" s="151"/>
      <c r="E163" s="151"/>
      <c r="F163" s="151"/>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pageSetup paperSize="9" scale="97"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1"/>
  <sheetViews>
    <sheetView topLeftCell="A19" workbookViewId="0">
      <selection activeCell="D35" sqref="D35"/>
    </sheetView>
  </sheetViews>
  <sheetFormatPr defaultRowHeight="15.75"/>
  <cols>
    <col min="1" max="1" width="7.375" customWidth="1"/>
    <col min="2" max="2" width="26.25" customWidth="1"/>
    <col min="3" max="3" width="14.75" customWidth="1"/>
    <col min="4" max="4" width="12.875" customWidth="1"/>
    <col min="5" max="5" width="10.75" style="40" customWidth="1"/>
    <col min="6" max="6" width="18.25" customWidth="1"/>
    <col min="7" max="7" width="10.375" style="39" hidden="1" customWidth="1"/>
    <col min="8" max="8" width="10.875" customWidth="1"/>
  </cols>
  <sheetData>
    <row r="1" spans="1:8">
      <c r="A1" s="158" t="s">
        <v>0</v>
      </c>
      <c r="B1" s="158"/>
      <c r="C1" s="158"/>
      <c r="D1" s="158"/>
      <c r="E1" s="158"/>
      <c r="F1" s="158"/>
      <c r="G1" s="32"/>
    </row>
    <row r="2" spans="1:8" ht="16.5">
      <c r="A2" s="159" t="s">
        <v>1</v>
      </c>
      <c r="B2" s="159"/>
      <c r="C2" s="160" t="s">
        <v>2</v>
      </c>
      <c r="D2" s="160"/>
      <c r="E2" s="160"/>
      <c r="F2" s="160"/>
      <c r="G2" s="33"/>
    </row>
    <row r="3" spans="1:8" ht="18.75">
      <c r="A3" s="159" t="s">
        <v>3</v>
      </c>
      <c r="B3" s="159"/>
      <c r="C3" s="161" t="s">
        <v>4</v>
      </c>
      <c r="D3" s="161"/>
      <c r="E3" s="161"/>
      <c r="F3" s="161"/>
      <c r="G3" s="33"/>
    </row>
    <row r="4" spans="1:8">
      <c r="A4" s="1"/>
      <c r="B4" s="2"/>
      <c r="C4" s="162"/>
      <c r="D4" s="162"/>
      <c r="E4" s="162"/>
      <c r="F4" s="162"/>
      <c r="G4" s="33"/>
    </row>
    <row r="5" spans="1:8">
      <c r="A5" s="1"/>
      <c r="B5" s="2"/>
      <c r="C5" s="163"/>
      <c r="D5" s="163"/>
      <c r="E5" s="163"/>
      <c r="F5" s="163"/>
      <c r="G5" s="33"/>
    </row>
    <row r="6" spans="1:8">
      <c r="A6" s="164" t="s">
        <v>101</v>
      </c>
      <c r="B6" s="164"/>
      <c r="C6" s="164"/>
      <c r="D6" s="164"/>
      <c r="E6" s="164"/>
      <c r="F6" s="164"/>
      <c r="G6" s="33"/>
    </row>
    <row r="7" spans="1:8">
      <c r="A7" s="165" t="s">
        <v>5</v>
      </c>
      <c r="B7" s="165"/>
      <c r="C7" s="165"/>
      <c r="D7" s="165"/>
      <c r="E7" s="165"/>
      <c r="F7" s="165"/>
      <c r="G7" s="33"/>
    </row>
    <row r="8" spans="1:8">
      <c r="A8" s="165" t="s">
        <v>6</v>
      </c>
      <c r="B8" s="165"/>
      <c r="C8" s="165"/>
      <c r="D8" s="165"/>
      <c r="E8" s="165"/>
      <c r="F8" s="165"/>
      <c r="G8" s="33"/>
    </row>
    <row r="9" spans="1:8" ht="16.5">
      <c r="A9" s="166" t="s">
        <v>7</v>
      </c>
      <c r="B9" s="167"/>
      <c r="C9" s="167"/>
      <c r="D9" s="167"/>
      <c r="E9" s="167"/>
      <c r="F9" s="167"/>
      <c r="G9" s="33"/>
    </row>
    <row r="10" spans="1:8" ht="73.5" customHeight="1">
      <c r="A10" s="152" t="s">
        <v>8</v>
      </c>
      <c r="B10" s="157"/>
      <c r="C10" s="157"/>
      <c r="D10" s="157"/>
      <c r="E10" s="157"/>
      <c r="F10" s="157"/>
      <c r="G10" s="33"/>
    </row>
    <row r="11" spans="1:8" ht="39.75" customHeight="1">
      <c r="A11" s="152" t="s">
        <v>102</v>
      </c>
      <c r="B11" s="152"/>
      <c r="C11" s="152"/>
      <c r="D11" s="152"/>
      <c r="E11" s="152"/>
      <c r="F11" s="152"/>
      <c r="G11" s="33"/>
    </row>
    <row r="12" spans="1:8">
      <c r="A12" s="3"/>
      <c r="B12" s="4"/>
      <c r="C12" s="4"/>
      <c r="D12" s="4"/>
      <c r="E12" s="153" t="s">
        <v>9</v>
      </c>
      <c r="F12" s="153"/>
      <c r="G12" s="33"/>
    </row>
    <row r="13" spans="1:8" ht="63">
      <c r="A13" s="41" t="s">
        <v>10</v>
      </c>
      <c r="B13" s="42" t="s">
        <v>11</v>
      </c>
      <c r="C13" s="41" t="s">
        <v>12</v>
      </c>
      <c r="D13" s="41" t="s">
        <v>103</v>
      </c>
      <c r="E13" s="43" t="s">
        <v>13</v>
      </c>
      <c r="F13" s="41" t="s">
        <v>104</v>
      </c>
      <c r="G13" s="34" t="s">
        <v>116</v>
      </c>
    </row>
    <row r="14" spans="1:8">
      <c r="A14" s="6">
        <v>1</v>
      </c>
      <c r="B14" s="6">
        <v>2</v>
      </c>
      <c r="C14" s="6">
        <v>3</v>
      </c>
      <c r="D14" s="6">
        <v>4</v>
      </c>
      <c r="E14" s="7">
        <v>5</v>
      </c>
      <c r="F14" s="11">
        <v>6</v>
      </c>
      <c r="G14" s="33"/>
    </row>
    <row r="15" spans="1:8" ht="45" customHeight="1">
      <c r="A15" s="5" t="s">
        <v>14</v>
      </c>
      <c r="B15" s="31" t="s">
        <v>15</v>
      </c>
      <c r="C15" s="78"/>
      <c r="D15" s="44"/>
      <c r="E15" s="10"/>
      <c r="F15" s="9"/>
      <c r="G15" s="33"/>
    </row>
    <row r="16" spans="1:8" ht="30.75" customHeight="1">
      <c r="A16" s="5" t="s">
        <v>16</v>
      </c>
      <c r="B16" s="8" t="s">
        <v>17</v>
      </c>
      <c r="C16" s="45">
        <f>C17+C20+C23</f>
        <v>75600</v>
      </c>
      <c r="D16" s="45">
        <f>D17+D20+D23</f>
        <v>18506.556999999997</v>
      </c>
      <c r="E16" s="13">
        <f>D16/C16*100</f>
        <v>24.479572751322749</v>
      </c>
      <c r="F16" s="13">
        <f>D16/G16*100</f>
        <v>92.154949706204548</v>
      </c>
      <c r="G16" s="33">
        <v>20082</v>
      </c>
      <c r="H16" s="86"/>
    </row>
    <row r="17" spans="1:8">
      <c r="A17" s="11">
        <v>1</v>
      </c>
      <c r="B17" s="12" t="s">
        <v>18</v>
      </c>
      <c r="C17" s="79"/>
      <c r="D17" s="46"/>
      <c r="E17" s="13"/>
      <c r="F17" s="13"/>
      <c r="G17" s="33"/>
      <c r="H17" s="86"/>
    </row>
    <row r="18" spans="1:8">
      <c r="A18" s="11"/>
      <c r="B18" s="12" t="s">
        <v>19</v>
      </c>
      <c r="C18" s="80"/>
      <c r="D18" s="46"/>
      <c r="E18" s="13"/>
      <c r="F18" s="13"/>
      <c r="G18" s="33"/>
      <c r="H18" s="86"/>
    </row>
    <row r="19" spans="1:8">
      <c r="A19" s="11"/>
      <c r="B19" s="12" t="s">
        <v>19</v>
      </c>
      <c r="C19" s="79"/>
      <c r="D19" s="46"/>
      <c r="E19" s="13"/>
      <c r="F19" s="13"/>
      <c r="G19" s="33"/>
      <c r="H19" s="86"/>
    </row>
    <row r="20" spans="1:8">
      <c r="A20" s="11">
        <v>2</v>
      </c>
      <c r="B20" s="12" t="s">
        <v>20</v>
      </c>
      <c r="C20" s="79"/>
      <c r="D20" s="46"/>
      <c r="E20" s="13"/>
      <c r="F20" s="13"/>
      <c r="G20" s="33"/>
      <c r="H20" s="86"/>
    </row>
    <row r="21" spans="1:8">
      <c r="A21" s="11"/>
      <c r="B21" s="12" t="s">
        <v>21</v>
      </c>
      <c r="C21" s="51"/>
      <c r="D21" s="46"/>
      <c r="E21" s="13"/>
      <c r="F21" s="13"/>
      <c r="G21" s="33"/>
      <c r="H21" s="86"/>
    </row>
    <row r="22" spans="1:8">
      <c r="A22" s="11"/>
      <c r="B22" s="12" t="s">
        <v>21</v>
      </c>
      <c r="C22" s="79"/>
      <c r="D22" s="46"/>
      <c r="E22" s="13"/>
      <c r="F22" s="13"/>
      <c r="G22" s="33"/>
      <c r="H22" s="86"/>
    </row>
    <row r="23" spans="1:8">
      <c r="A23" s="89">
        <v>3</v>
      </c>
      <c r="B23" s="90" t="s">
        <v>22</v>
      </c>
      <c r="C23" s="91">
        <f>C26+C29+C30+C31</f>
        <v>75600</v>
      </c>
      <c r="D23" s="91">
        <f>D26+D29+D30+D31</f>
        <v>18506.556999999997</v>
      </c>
      <c r="E23" s="14">
        <f t="shared" ref="E23:E86" si="0">D23/C23*100</f>
        <v>24.479572751322749</v>
      </c>
      <c r="F23" s="14">
        <f t="shared" ref="F23:F34" si="1">D23/G23*100</f>
        <v>92.154949706204548</v>
      </c>
      <c r="G23" s="33">
        <v>20082</v>
      </c>
      <c r="H23" s="86"/>
    </row>
    <row r="24" spans="1:8" hidden="1">
      <c r="A24" s="17"/>
      <c r="B24" s="16" t="s">
        <v>23</v>
      </c>
      <c r="C24" s="47"/>
      <c r="D24" s="46"/>
      <c r="E24" s="13"/>
      <c r="F24" s="13" t="e">
        <f t="shared" si="1"/>
        <v>#DIV/0!</v>
      </c>
      <c r="G24" s="33"/>
      <c r="H24" s="86"/>
    </row>
    <row r="25" spans="1:8" ht="31.5" hidden="1">
      <c r="A25" s="17"/>
      <c r="B25" s="16" t="s">
        <v>24</v>
      </c>
      <c r="C25" s="47"/>
      <c r="D25" s="46"/>
      <c r="E25" s="13"/>
      <c r="F25" s="13" t="e">
        <f t="shared" si="1"/>
        <v>#DIV/0!</v>
      </c>
      <c r="G25" s="33"/>
      <c r="H25" s="86"/>
    </row>
    <row r="26" spans="1:8">
      <c r="A26" s="87" t="s">
        <v>61</v>
      </c>
      <c r="B26" s="19" t="s">
        <v>25</v>
      </c>
      <c r="C26" s="47">
        <f>C27+C28</f>
        <v>73000</v>
      </c>
      <c r="D26" s="47">
        <f>D27+D28</f>
        <v>17506</v>
      </c>
      <c r="E26" s="13">
        <f t="shared" si="0"/>
        <v>23.980821917808221</v>
      </c>
      <c r="F26" s="13">
        <f t="shared" si="1"/>
        <v>90.330237358101144</v>
      </c>
      <c r="G26" s="33">
        <v>19380</v>
      </c>
      <c r="H26" s="86"/>
    </row>
    <row r="27" spans="1:8">
      <c r="A27" s="88"/>
      <c r="B27" s="20" t="s">
        <v>26</v>
      </c>
      <c r="C27" s="81">
        <v>13000</v>
      </c>
      <c r="D27" s="48">
        <v>3506</v>
      </c>
      <c r="E27" s="13">
        <f t="shared" si="0"/>
        <v>26.969230769230769</v>
      </c>
      <c r="F27" s="13">
        <f t="shared" si="1"/>
        <v>102.72487547612073</v>
      </c>
      <c r="G27" s="33">
        <v>3413</v>
      </c>
      <c r="H27" s="86"/>
    </row>
    <row r="28" spans="1:8" ht="18.75" customHeight="1">
      <c r="A28" s="88"/>
      <c r="B28" s="20" t="s">
        <v>27</v>
      </c>
      <c r="C28" s="81">
        <v>60000</v>
      </c>
      <c r="D28" s="48">
        <v>14000</v>
      </c>
      <c r="E28" s="13">
        <f t="shared" si="0"/>
        <v>23.333333333333332</v>
      </c>
      <c r="F28" s="13">
        <f t="shared" si="1"/>
        <v>87.680841736080666</v>
      </c>
      <c r="G28" s="33">
        <v>15967</v>
      </c>
      <c r="H28" s="86"/>
    </row>
    <row r="29" spans="1:8" ht="31.5">
      <c r="A29" s="88" t="s">
        <v>62</v>
      </c>
      <c r="B29" s="16" t="s">
        <v>28</v>
      </c>
      <c r="C29" s="47">
        <v>600</v>
      </c>
      <c r="D29" s="49">
        <f>98.547+60.5+66</f>
        <v>225.047</v>
      </c>
      <c r="E29" s="13">
        <f t="shared" si="0"/>
        <v>37.507833333333338</v>
      </c>
      <c r="F29" s="13">
        <f t="shared" si="1"/>
        <v>146.61042345276874</v>
      </c>
      <c r="G29" s="33">
        <v>153.5</v>
      </c>
      <c r="H29" s="86"/>
    </row>
    <row r="30" spans="1:8" ht="31.5">
      <c r="A30" s="87" t="s">
        <v>99</v>
      </c>
      <c r="B30" s="19" t="s">
        <v>98</v>
      </c>
      <c r="C30" s="47">
        <v>2000</v>
      </c>
      <c r="D30" s="49">
        <v>767.51</v>
      </c>
      <c r="E30" s="13">
        <f t="shared" si="0"/>
        <v>38.375500000000002</v>
      </c>
      <c r="F30" s="13">
        <f t="shared" si="1"/>
        <v>139.9288969917958</v>
      </c>
      <c r="G30" s="33">
        <v>548.5</v>
      </c>
      <c r="H30" s="86"/>
    </row>
    <row r="31" spans="1:8">
      <c r="A31" s="88" t="s">
        <v>100</v>
      </c>
      <c r="B31" s="16" t="s">
        <v>30</v>
      </c>
      <c r="C31" s="47"/>
      <c r="D31" s="46">
        <v>8</v>
      </c>
      <c r="E31" s="13"/>
      <c r="F31" s="13">
        <f t="shared" si="1"/>
        <v>88.888888888888886</v>
      </c>
      <c r="G31" s="33">
        <v>9</v>
      </c>
      <c r="H31" s="86"/>
    </row>
    <row r="32" spans="1:8" ht="31.5" customHeight="1">
      <c r="A32" s="5" t="s">
        <v>31</v>
      </c>
      <c r="B32" s="8" t="s">
        <v>32</v>
      </c>
      <c r="C32" s="45">
        <f>C33</f>
        <v>75600</v>
      </c>
      <c r="D32" s="45">
        <f>D33</f>
        <v>16510.945</v>
      </c>
      <c r="E32" s="13">
        <f t="shared" si="0"/>
        <v>21.839874338624337</v>
      </c>
      <c r="F32" s="13">
        <f t="shared" si="1"/>
        <v>110.8637950715101</v>
      </c>
      <c r="G32" s="33">
        <v>14893</v>
      </c>
      <c r="H32" s="86"/>
    </row>
    <row r="33" spans="1:8" ht="48" customHeight="1">
      <c r="A33" s="21">
        <v>1</v>
      </c>
      <c r="B33" s="22" t="s">
        <v>33</v>
      </c>
      <c r="C33" s="50">
        <f>C34</f>
        <v>75600</v>
      </c>
      <c r="D33" s="50">
        <f>D34</f>
        <v>16510.945</v>
      </c>
      <c r="E33" s="13">
        <f t="shared" si="0"/>
        <v>21.839874338624337</v>
      </c>
      <c r="F33" s="13">
        <f t="shared" si="1"/>
        <v>110.8637950715101</v>
      </c>
      <c r="G33" s="33">
        <v>14893</v>
      </c>
      <c r="H33" s="86"/>
    </row>
    <row r="34" spans="1:8" ht="36" customHeight="1">
      <c r="A34" s="11" t="s">
        <v>34</v>
      </c>
      <c r="B34" s="12" t="s">
        <v>35</v>
      </c>
      <c r="C34" s="51">
        <f>C23</f>
        <v>75600</v>
      </c>
      <c r="D34" s="51">
        <f>9858.811+6649.49+2.644</f>
        <v>16510.945</v>
      </c>
      <c r="E34" s="13">
        <f t="shared" si="0"/>
        <v>21.839874338624337</v>
      </c>
      <c r="F34" s="13">
        <f t="shared" si="1"/>
        <v>112.22773926046766</v>
      </c>
      <c r="G34" s="33">
        <v>14712</v>
      </c>
      <c r="H34" s="86"/>
    </row>
    <row r="35" spans="1:8" ht="43.5" customHeight="1">
      <c r="A35" s="11" t="s">
        <v>36</v>
      </c>
      <c r="B35" s="12" t="s">
        <v>37</v>
      </c>
      <c r="C35" s="79"/>
      <c r="D35" s="46"/>
      <c r="E35" s="13"/>
      <c r="F35" s="13"/>
      <c r="G35" s="33"/>
      <c r="H35" s="86"/>
    </row>
    <row r="36" spans="1:8" ht="40.5" customHeight="1">
      <c r="A36" s="21">
        <v>2</v>
      </c>
      <c r="B36" s="22" t="s">
        <v>38</v>
      </c>
      <c r="C36" s="80"/>
      <c r="D36" s="46"/>
      <c r="E36" s="13"/>
      <c r="F36" s="13"/>
      <c r="G36" s="33"/>
      <c r="H36" s="86"/>
    </row>
    <row r="37" spans="1:8" ht="39" customHeight="1">
      <c r="A37" s="11" t="s">
        <v>34</v>
      </c>
      <c r="B37" s="12" t="s">
        <v>39</v>
      </c>
      <c r="C37" s="79"/>
      <c r="D37" s="46"/>
      <c r="E37" s="13"/>
      <c r="F37" s="13"/>
      <c r="G37" s="33"/>
      <c r="H37" s="86"/>
    </row>
    <row r="38" spans="1:8" ht="43.5" customHeight="1">
      <c r="A38" s="11" t="s">
        <v>36</v>
      </c>
      <c r="B38" s="12" t="s">
        <v>40</v>
      </c>
      <c r="C38" s="80"/>
      <c r="D38" s="46"/>
      <c r="E38" s="13"/>
      <c r="F38" s="13"/>
      <c r="G38" s="33"/>
      <c r="H38" s="86"/>
    </row>
    <row r="39" spans="1:8" ht="31.5" customHeight="1">
      <c r="A39" s="5" t="s">
        <v>41</v>
      </c>
      <c r="B39" s="8" t="s">
        <v>42</v>
      </c>
      <c r="C39" s="79">
        <f>C46</f>
        <v>0</v>
      </c>
      <c r="D39" s="52">
        <f>D40+D43+D46</f>
        <v>0</v>
      </c>
      <c r="E39" s="13"/>
      <c r="F39" s="13"/>
      <c r="G39" s="33"/>
      <c r="H39" s="86"/>
    </row>
    <row r="40" spans="1:8">
      <c r="A40" s="21">
        <v>1</v>
      </c>
      <c r="B40" s="22" t="s">
        <v>18</v>
      </c>
      <c r="C40" s="50"/>
      <c r="D40" s="53"/>
      <c r="E40" s="13"/>
      <c r="F40" s="13"/>
      <c r="G40" s="33"/>
      <c r="H40" s="86"/>
    </row>
    <row r="41" spans="1:8">
      <c r="A41" s="5"/>
      <c r="B41" s="12" t="s">
        <v>19</v>
      </c>
      <c r="C41" s="51"/>
      <c r="D41" s="53"/>
      <c r="E41" s="13"/>
      <c r="F41" s="13"/>
      <c r="G41" s="33"/>
      <c r="H41" s="86"/>
    </row>
    <row r="42" spans="1:8">
      <c r="A42" s="5"/>
      <c r="B42" s="12" t="s">
        <v>19</v>
      </c>
      <c r="C42" s="79"/>
      <c r="D42" s="53"/>
      <c r="E42" s="13"/>
      <c r="F42" s="13"/>
      <c r="G42" s="33"/>
      <c r="H42" s="86"/>
    </row>
    <row r="43" spans="1:8">
      <c r="A43" s="21">
        <v>2</v>
      </c>
      <c r="B43" s="12" t="s">
        <v>20</v>
      </c>
      <c r="C43" s="79"/>
      <c r="D43" s="53"/>
      <c r="E43" s="13"/>
      <c r="F43" s="13"/>
      <c r="G43" s="33"/>
      <c r="H43" s="86"/>
    </row>
    <row r="44" spans="1:8">
      <c r="A44" s="5"/>
      <c r="B44" s="12" t="s">
        <v>21</v>
      </c>
      <c r="C44" s="80"/>
      <c r="D44" s="53"/>
      <c r="E44" s="13"/>
      <c r="F44" s="13"/>
      <c r="G44" s="33"/>
      <c r="H44" s="86"/>
    </row>
    <row r="45" spans="1:8">
      <c r="A45" s="11"/>
      <c r="B45" s="12" t="s">
        <v>21</v>
      </c>
      <c r="C45" s="79"/>
      <c r="D45" s="53"/>
      <c r="E45" s="13"/>
      <c r="F45" s="13"/>
      <c r="G45" s="33"/>
      <c r="H45" s="86"/>
    </row>
    <row r="46" spans="1:8">
      <c r="A46" s="15">
        <v>3</v>
      </c>
      <c r="B46" s="16" t="s">
        <v>22</v>
      </c>
      <c r="C46" s="79"/>
      <c r="D46" s="53">
        <f>SUM(D47:D54)</f>
        <v>0</v>
      </c>
      <c r="E46" s="13"/>
      <c r="F46" s="13"/>
      <c r="G46" s="33"/>
      <c r="H46" s="86"/>
    </row>
    <row r="47" spans="1:8">
      <c r="A47" s="17"/>
      <c r="B47" s="16" t="s">
        <v>23</v>
      </c>
      <c r="C47" s="79"/>
      <c r="D47" s="46"/>
      <c r="E47" s="13"/>
      <c r="F47" s="13"/>
      <c r="G47" s="33"/>
      <c r="H47" s="86"/>
    </row>
    <row r="48" spans="1:8" ht="31.5">
      <c r="A48" s="17"/>
      <c r="B48" s="16" t="s">
        <v>24</v>
      </c>
      <c r="C48" s="79"/>
      <c r="D48" s="46"/>
      <c r="E48" s="13"/>
      <c r="F48" s="13"/>
      <c r="G48" s="33"/>
      <c r="H48" s="86"/>
    </row>
    <row r="49" spans="1:8">
      <c r="A49" s="18"/>
      <c r="B49" s="19" t="s">
        <v>25</v>
      </c>
      <c r="C49" s="79"/>
      <c r="D49" s="46"/>
      <c r="E49" s="13"/>
      <c r="F49" s="13"/>
      <c r="G49" s="33"/>
      <c r="H49" s="86"/>
    </row>
    <row r="50" spans="1:8">
      <c r="A50" s="17"/>
      <c r="B50" s="20" t="s">
        <v>26</v>
      </c>
      <c r="C50" s="79"/>
      <c r="D50" s="46"/>
      <c r="E50" s="13"/>
      <c r="F50" s="13"/>
      <c r="G50" s="33"/>
      <c r="H50" s="86"/>
    </row>
    <row r="51" spans="1:8">
      <c r="A51" s="17"/>
      <c r="B51" s="20" t="s">
        <v>43</v>
      </c>
      <c r="C51" s="79"/>
      <c r="D51" s="46"/>
      <c r="E51" s="13"/>
      <c r="F51" s="13"/>
      <c r="G51" s="33"/>
      <c r="H51" s="86"/>
    </row>
    <row r="52" spans="1:8" ht="31.5">
      <c r="A52" s="17"/>
      <c r="B52" s="16" t="s">
        <v>28</v>
      </c>
      <c r="C52" s="79"/>
      <c r="D52" s="53">
        <v>0</v>
      </c>
      <c r="E52" s="13"/>
      <c r="F52" s="13"/>
      <c r="G52" s="33"/>
      <c r="H52" s="86"/>
    </row>
    <row r="53" spans="1:8" ht="31.5">
      <c r="A53" s="18"/>
      <c r="B53" s="19" t="s">
        <v>44</v>
      </c>
      <c r="C53" s="79"/>
      <c r="D53" s="53"/>
      <c r="E53" s="13"/>
      <c r="F53" s="13"/>
      <c r="G53" s="33"/>
      <c r="H53" s="86"/>
    </row>
    <row r="54" spans="1:8">
      <c r="A54" s="17"/>
      <c r="B54" s="16" t="s">
        <v>30</v>
      </c>
      <c r="C54" s="79"/>
      <c r="D54" s="46"/>
      <c r="E54" s="13"/>
      <c r="F54" s="13"/>
      <c r="G54" s="33"/>
      <c r="H54" s="86"/>
    </row>
    <row r="55" spans="1:8" ht="42.75" customHeight="1">
      <c r="A55" s="5" t="s">
        <v>45</v>
      </c>
      <c r="B55" s="8" t="s">
        <v>46</v>
      </c>
      <c r="C55" s="45">
        <f>C56+C99+C130</f>
        <v>12049.643</v>
      </c>
      <c r="D55" s="54">
        <f t="shared" ref="D55" si="2">D56+D99+D130</f>
        <v>963.59615499999995</v>
      </c>
      <c r="E55" s="13">
        <f t="shared" si="0"/>
        <v>7.9968855093881199</v>
      </c>
      <c r="F55" s="13">
        <f>D55/G55*100</f>
        <v>12.598333747352456</v>
      </c>
      <c r="G55" s="33">
        <v>7648.6</v>
      </c>
      <c r="H55" s="86"/>
    </row>
    <row r="56" spans="1:8" ht="33.75" customHeight="1">
      <c r="A56" s="5" t="s">
        <v>16</v>
      </c>
      <c r="B56" s="8" t="s">
        <v>47</v>
      </c>
      <c r="C56" s="79">
        <f>C57+C60+C67+C70</f>
        <v>12049.643</v>
      </c>
      <c r="D56" s="55">
        <f t="shared" ref="D56" si="3">D57+D60+D67+D70</f>
        <v>963.59615499999995</v>
      </c>
      <c r="E56" s="13">
        <f t="shared" si="0"/>
        <v>7.9968855093881199</v>
      </c>
      <c r="F56" s="13">
        <f>D56/G56*100</f>
        <v>12.598333747352456</v>
      </c>
      <c r="G56" s="33">
        <v>7648.6</v>
      </c>
      <c r="H56" s="86"/>
    </row>
    <row r="57" spans="1:8" ht="33" customHeight="1">
      <c r="A57" s="5">
        <v>1</v>
      </c>
      <c r="B57" s="8" t="s">
        <v>38</v>
      </c>
      <c r="C57" s="79"/>
      <c r="D57" s="46"/>
      <c r="E57" s="13"/>
      <c r="F57" s="13"/>
      <c r="G57" s="33"/>
      <c r="H57" s="86"/>
    </row>
    <row r="58" spans="1:8" ht="33.75" hidden="1" customHeight="1">
      <c r="A58" s="11" t="s">
        <v>48</v>
      </c>
      <c r="B58" s="12" t="s">
        <v>39</v>
      </c>
      <c r="C58" s="46"/>
      <c r="D58" s="46"/>
      <c r="E58" s="13"/>
      <c r="F58" s="13"/>
      <c r="G58" s="33"/>
      <c r="H58" s="86"/>
    </row>
    <row r="59" spans="1:8" ht="45" hidden="1" customHeight="1">
      <c r="A59" s="11" t="s">
        <v>49</v>
      </c>
      <c r="B59" s="12" t="s">
        <v>40</v>
      </c>
      <c r="C59" s="46"/>
      <c r="D59" s="56"/>
      <c r="E59" s="13"/>
      <c r="F59" s="13"/>
      <c r="G59" s="33"/>
      <c r="H59" s="86"/>
    </row>
    <row r="60" spans="1:8" ht="42.75" customHeight="1">
      <c r="A60" s="23">
        <v>2</v>
      </c>
      <c r="B60" s="8" t="s">
        <v>50</v>
      </c>
      <c r="C60" s="45"/>
      <c r="D60" s="57"/>
      <c r="E60" s="13"/>
      <c r="F60" s="13"/>
      <c r="G60" s="33"/>
      <c r="H60" s="86"/>
    </row>
    <row r="61" spans="1:8" ht="57.75" hidden="1" customHeight="1">
      <c r="A61" s="18" t="s">
        <v>51</v>
      </c>
      <c r="B61" s="12" t="s">
        <v>52</v>
      </c>
      <c r="C61" s="82"/>
      <c r="D61" s="46"/>
      <c r="E61" s="13"/>
      <c r="F61" s="13"/>
      <c r="G61" s="33"/>
      <c r="H61" s="86"/>
    </row>
    <row r="62" spans="1:8" ht="50.25" hidden="1" customHeight="1">
      <c r="A62" s="24"/>
      <c r="B62" s="25" t="s">
        <v>53</v>
      </c>
      <c r="C62" s="82"/>
      <c r="D62" s="46"/>
      <c r="E62" s="13"/>
      <c r="F62" s="13"/>
      <c r="G62" s="33"/>
      <c r="H62" s="86"/>
    </row>
    <row r="63" spans="1:8" ht="31.5" hidden="1">
      <c r="A63" s="24"/>
      <c r="B63" s="25" t="s">
        <v>54</v>
      </c>
      <c r="C63" s="58"/>
      <c r="D63" s="58"/>
      <c r="E63" s="13"/>
      <c r="F63" s="13"/>
      <c r="G63" s="33"/>
      <c r="H63" s="86"/>
    </row>
    <row r="64" spans="1:8" ht="31.5" hidden="1">
      <c r="A64" s="24"/>
      <c r="B64" s="25" t="s">
        <v>55</v>
      </c>
      <c r="C64" s="45"/>
      <c r="D64" s="57"/>
      <c r="E64" s="13"/>
      <c r="F64" s="13"/>
      <c r="G64" s="33"/>
      <c r="H64" s="86"/>
    </row>
    <row r="65" spans="1:8" ht="31.5" hidden="1">
      <c r="A65" s="18" t="s">
        <v>56</v>
      </c>
      <c r="B65" s="12" t="s">
        <v>57</v>
      </c>
      <c r="C65" s="45"/>
      <c r="D65" s="57"/>
      <c r="E65" s="13"/>
      <c r="F65" s="13"/>
      <c r="G65" s="33"/>
      <c r="H65" s="86"/>
    </row>
    <row r="66" spans="1:8" ht="31.5" hidden="1">
      <c r="A66" s="18" t="s">
        <v>58</v>
      </c>
      <c r="B66" s="12" t="s">
        <v>59</v>
      </c>
      <c r="C66" s="45"/>
      <c r="D66" s="57"/>
      <c r="E66" s="13"/>
      <c r="F66" s="13"/>
      <c r="G66" s="33"/>
      <c r="H66" s="86"/>
    </row>
    <row r="67" spans="1:8" ht="31.5">
      <c r="A67" s="5">
        <v>3</v>
      </c>
      <c r="B67" s="8" t="s">
        <v>60</v>
      </c>
      <c r="C67" s="45"/>
      <c r="D67" s="57"/>
      <c r="E67" s="13"/>
      <c r="F67" s="13"/>
      <c r="G67" s="33"/>
      <c r="H67" s="86"/>
    </row>
    <row r="68" spans="1:8" hidden="1">
      <c r="A68" s="11" t="s">
        <v>61</v>
      </c>
      <c r="B68" s="12" t="s">
        <v>35</v>
      </c>
      <c r="C68" s="45"/>
      <c r="D68" s="57"/>
      <c r="E68" s="13" t="e">
        <f t="shared" si="0"/>
        <v>#DIV/0!</v>
      </c>
      <c r="F68" s="13" t="e">
        <f>D68/G68*100</f>
        <v>#DIV/0!</v>
      </c>
      <c r="G68" s="33"/>
      <c r="H68" s="86"/>
    </row>
    <row r="69" spans="1:8" ht="31.5" hidden="1">
      <c r="A69" s="11" t="s">
        <v>62</v>
      </c>
      <c r="B69" s="12" t="s">
        <v>59</v>
      </c>
      <c r="C69" s="45"/>
      <c r="D69" s="57"/>
      <c r="E69" s="13" t="e">
        <f t="shared" si="0"/>
        <v>#DIV/0!</v>
      </c>
      <c r="F69" s="13" t="e">
        <f>D69/G69*100</f>
        <v>#DIV/0!</v>
      </c>
      <c r="G69" s="33"/>
      <c r="H69" s="86"/>
    </row>
    <row r="70" spans="1:8" ht="31.5">
      <c r="A70" s="5">
        <v>4</v>
      </c>
      <c r="B70" s="8" t="s">
        <v>33</v>
      </c>
      <c r="C70" s="94">
        <f>C71+C72</f>
        <v>12049.643</v>
      </c>
      <c r="D70" s="59">
        <f>D71+D72</f>
        <v>963.59615499999995</v>
      </c>
      <c r="E70" s="13">
        <f t="shared" si="0"/>
        <v>7.9968855093881199</v>
      </c>
      <c r="F70" s="13">
        <f>D70/G70*100</f>
        <v>12.901964959965722</v>
      </c>
      <c r="G70" s="33">
        <v>7468.6</v>
      </c>
      <c r="H70" s="86"/>
    </row>
    <row r="71" spans="1:8" ht="31.5">
      <c r="A71" s="11" t="s">
        <v>63</v>
      </c>
      <c r="B71" s="12" t="s">
        <v>108</v>
      </c>
      <c r="C71" s="92">
        <f>2072+508.643</f>
        <v>2580.643</v>
      </c>
      <c r="D71" s="93">
        <v>357.24799999999999</v>
      </c>
      <c r="E71" s="13">
        <f t="shared" si="0"/>
        <v>13.843371593823708</v>
      </c>
      <c r="F71" s="13">
        <f t="shared" ref="F71:F93" si="4">D71/G71*100</f>
        <v>110.39802224969097</v>
      </c>
      <c r="G71" s="33">
        <v>323.60000000000002</v>
      </c>
      <c r="H71" s="86"/>
    </row>
    <row r="72" spans="1:8" ht="31.5">
      <c r="A72" s="11" t="s">
        <v>64</v>
      </c>
      <c r="B72" s="12" t="s">
        <v>59</v>
      </c>
      <c r="C72" s="92">
        <f>SUM(C91:C98)</f>
        <v>9469</v>
      </c>
      <c r="D72" s="92">
        <f t="shared" ref="D72:E72" si="5">SUM(D91:D98)</f>
        <v>606.34815499999991</v>
      </c>
      <c r="E72" s="92">
        <f t="shared" si="5"/>
        <v>262.90613067226087</v>
      </c>
      <c r="F72" s="92"/>
      <c r="G72" s="33"/>
      <c r="H72" s="86"/>
    </row>
    <row r="73" spans="1:8" hidden="1">
      <c r="A73" s="5">
        <v>5</v>
      </c>
      <c r="B73" s="8" t="s">
        <v>65</v>
      </c>
      <c r="C73" s="45"/>
      <c r="D73" s="57"/>
      <c r="E73" s="13" t="e">
        <f t="shared" si="0"/>
        <v>#DIV/0!</v>
      </c>
      <c r="F73" s="13" t="e">
        <f t="shared" si="4"/>
        <v>#DIV/0!</v>
      </c>
      <c r="G73" s="33"/>
      <c r="H73" s="86"/>
    </row>
    <row r="74" spans="1:8" hidden="1">
      <c r="A74" s="11" t="s">
        <v>66</v>
      </c>
      <c r="B74" s="12" t="s">
        <v>35</v>
      </c>
      <c r="C74" s="45"/>
      <c r="D74" s="57"/>
      <c r="E74" s="13" t="e">
        <f t="shared" si="0"/>
        <v>#DIV/0!</v>
      </c>
      <c r="F74" s="13" t="e">
        <f t="shared" si="4"/>
        <v>#DIV/0!</v>
      </c>
      <c r="G74" s="33"/>
      <c r="H74" s="86"/>
    </row>
    <row r="75" spans="1:8" ht="31.5" hidden="1">
      <c r="A75" s="11" t="s">
        <v>67</v>
      </c>
      <c r="B75" s="12" t="s">
        <v>59</v>
      </c>
      <c r="C75" s="45"/>
      <c r="D75" s="57"/>
      <c r="E75" s="13" t="e">
        <f t="shared" si="0"/>
        <v>#DIV/0!</v>
      </c>
      <c r="F75" s="13" t="e">
        <f t="shared" si="4"/>
        <v>#DIV/0!</v>
      </c>
      <c r="G75" s="33"/>
      <c r="H75" s="86"/>
    </row>
    <row r="76" spans="1:8" hidden="1">
      <c r="A76" s="5">
        <v>6</v>
      </c>
      <c r="B76" s="8" t="s">
        <v>68</v>
      </c>
      <c r="C76" s="45"/>
      <c r="D76" s="57"/>
      <c r="E76" s="13" t="e">
        <f t="shared" si="0"/>
        <v>#DIV/0!</v>
      </c>
      <c r="F76" s="13" t="e">
        <f t="shared" si="4"/>
        <v>#DIV/0!</v>
      </c>
      <c r="G76" s="33"/>
      <c r="H76" s="86"/>
    </row>
    <row r="77" spans="1:8" hidden="1">
      <c r="A77" s="11" t="s">
        <v>69</v>
      </c>
      <c r="B77" s="12" t="s">
        <v>35</v>
      </c>
      <c r="C77" s="45"/>
      <c r="D77" s="57"/>
      <c r="E77" s="13" t="e">
        <f t="shared" si="0"/>
        <v>#DIV/0!</v>
      </c>
      <c r="F77" s="13" t="e">
        <f t="shared" si="4"/>
        <v>#DIV/0!</v>
      </c>
      <c r="G77" s="33"/>
      <c r="H77" s="86"/>
    </row>
    <row r="78" spans="1:8" ht="31.5" hidden="1">
      <c r="A78" s="11" t="s">
        <v>70</v>
      </c>
      <c r="B78" s="12" t="s">
        <v>59</v>
      </c>
      <c r="C78" s="45"/>
      <c r="D78" s="57"/>
      <c r="E78" s="13" t="e">
        <f t="shared" si="0"/>
        <v>#DIV/0!</v>
      </c>
      <c r="F78" s="13" t="e">
        <f t="shared" si="4"/>
        <v>#DIV/0!</v>
      </c>
      <c r="G78" s="33"/>
      <c r="H78" s="86"/>
    </row>
    <row r="79" spans="1:8" ht="31.5" hidden="1">
      <c r="A79" s="5">
        <v>7</v>
      </c>
      <c r="B79" s="8" t="s">
        <v>71</v>
      </c>
      <c r="C79" s="45"/>
      <c r="D79" s="57"/>
      <c r="E79" s="13" t="e">
        <f t="shared" si="0"/>
        <v>#DIV/0!</v>
      </c>
      <c r="F79" s="13" t="e">
        <f t="shared" si="4"/>
        <v>#DIV/0!</v>
      </c>
      <c r="G79" s="33"/>
      <c r="H79" s="86"/>
    </row>
    <row r="80" spans="1:8" hidden="1">
      <c r="A80" s="11" t="s">
        <v>72</v>
      </c>
      <c r="B80" s="12" t="s">
        <v>35</v>
      </c>
      <c r="C80" s="45"/>
      <c r="D80" s="57"/>
      <c r="E80" s="13" t="e">
        <f t="shared" si="0"/>
        <v>#DIV/0!</v>
      </c>
      <c r="F80" s="13" t="e">
        <f t="shared" si="4"/>
        <v>#DIV/0!</v>
      </c>
      <c r="G80" s="33"/>
      <c r="H80" s="86"/>
    </row>
    <row r="81" spans="1:8" ht="31.5" hidden="1">
      <c r="A81" s="11" t="s">
        <v>73</v>
      </c>
      <c r="B81" s="12" t="s">
        <v>59</v>
      </c>
      <c r="C81" s="45"/>
      <c r="D81" s="57"/>
      <c r="E81" s="13" t="e">
        <f t="shared" si="0"/>
        <v>#DIV/0!</v>
      </c>
      <c r="F81" s="13" t="e">
        <f t="shared" si="4"/>
        <v>#DIV/0!</v>
      </c>
      <c r="G81" s="33"/>
      <c r="H81" s="86"/>
    </row>
    <row r="82" spans="1:8" ht="31.5" hidden="1">
      <c r="A82" s="5">
        <v>8</v>
      </c>
      <c r="B82" s="8" t="s">
        <v>74</v>
      </c>
      <c r="C82" s="45"/>
      <c r="D82" s="57"/>
      <c r="E82" s="13" t="e">
        <f t="shared" si="0"/>
        <v>#DIV/0!</v>
      </c>
      <c r="F82" s="13" t="e">
        <f t="shared" si="4"/>
        <v>#DIV/0!</v>
      </c>
      <c r="G82" s="33"/>
      <c r="H82" s="86"/>
    </row>
    <row r="83" spans="1:8" hidden="1">
      <c r="A83" s="11" t="s">
        <v>75</v>
      </c>
      <c r="B83" s="12" t="s">
        <v>35</v>
      </c>
      <c r="C83" s="45"/>
      <c r="D83" s="57"/>
      <c r="E83" s="13" t="e">
        <f t="shared" si="0"/>
        <v>#DIV/0!</v>
      </c>
      <c r="F83" s="13" t="e">
        <f t="shared" si="4"/>
        <v>#DIV/0!</v>
      </c>
      <c r="G83" s="33"/>
      <c r="H83" s="86"/>
    </row>
    <row r="84" spans="1:8" ht="31.5" hidden="1">
      <c r="A84" s="11" t="s">
        <v>76</v>
      </c>
      <c r="B84" s="12" t="s">
        <v>59</v>
      </c>
      <c r="C84" s="45"/>
      <c r="D84" s="57"/>
      <c r="E84" s="13" t="e">
        <f t="shared" si="0"/>
        <v>#DIV/0!</v>
      </c>
      <c r="F84" s="13" t="e">
        <f t="shared" si="4"/>
        <v>#DIV/0!</v>
      </c>
      <c r="G84" s="33"/>
      <c r="H84" s="86"/>
    </row>
    <row r="85" spans="1:8" ht="31.5" hidden="1">
      <c r="A85" s="5">
        <v>9</v>
      </c>
      <c r="B85" s="8" t="s">
        <v>77</v>
      </c>
      <c r="C85" s="45"/>
      <c r="D85" s="57"/>
      <c r="E85" s="13" t="e">
        <f t="shared" si="0"/>
        <v>#DIV/0!</v>
      </c>
      <c r="F85" s="13" t="e">
        <f t="shared" si="4"/>
        <v>#DIV/0!</v>
      </c>
      <c r="G85" s="33"/>
      <c r="H85" s="86"/>
    </row>
    <row r="86" spans="1:8" hidden="1">
      <c r="A86" s="11" t="s">
        <v>78</v>
      </c>
      <c r="B86" s="12" t="s">
        <v>35</v>
      </c>
      <c r="C86" s="45"/>
      <c r="D86" s="57"/>
      <c r="E86" s="13" t="e">
        <f t="shared" si="0"/>
        <v>#DIV/0!</v>
      </c>
      <c r="F86" s="13" t="e">
        <f t="shared" si="4"/>
        <v>#DIV/0!</v>
      </c>
      <c r="G86" s="33"/>
      <c r="H86" s="86"/>
    </row>
    <row r="87" spans="1:8" ht="31.5" hidden="1">
      <c r="A87" s="11" t="s">
        <v>79</v>
      </c>
      <c r="B87" s="12" t="s">
        <v>59</v>
      </c>
      <c r="C87" s="45"/>
      <c r="D87" s="57"/>
      <c r="E87" s="13" t="e">
        <f t="shared" ref="E87:E97" si="6">D87/C87*100</f>
        <v>#DIV/0!</v>
      </c>
      <c r="F87" s="13" t="e">
        <f t="shared" si="4"/>
        <v>#DIV/0!</v>
      </c>
      <c r="G87" s="33"/>
      <c r="H87" s="86"/>
    </row>
    <row r="88" spans="1:8" ht="31.5" hidden="1">
      <c r="A88" s="5">
        <v>10</v>
      </c>
      <c r="B88" s="8" t="s">
        <v>80</v>
      </c>
      <c r="C88" s="45"/>
      <c r="D88" s="57"/>
      <c r="E88" s="13" t="e">
        <f t="shared" si="6"/>
        <v>#DIV/0!</v>
      </c>
      <c r="F88" s="13" t="e">
        <f t="shared" si="4"/>
        <v>#DIV/0!</v>
      </c>
      <c r="G88" s="33"/>
      <c r="H88" s="86"/>
    </row>
    <row r="89" spans="1:8" hidden="1">
      <c r="A89" s="11" t="s">
        <v>81</v>
      </c>
      <c r="B89" s="12" t="s">
        <v>35</v>
      </c>
      <c r="C89" s="45"/>
      <c r="D89" s="57"/>
      <c r="E89" s="13" t="e">
        <f t="shared" si="6"/>
        <v>#DIV/0!</v>
      </c>
      <c r="F89" s="13" t="e">
        <f t="shared" si="4"/>
        <v>#DIV/0!</v>
      </c>
      <c r="G89" s="33"/>
      <c r="H89" s="86"/>
    </row>
    <row r="90" spans="1:8" ht="31.5" hidden="1">
      <c r="A90" s="11" t="s">
        <v>82</v>
      </c>
      <c r="B90" s="12" t="s">
        <v>59</v>
      </c>
      <c r="C90" s="45"/>
      <c r="D90" s="57"/>
      <c r="E90" s="13" t="e">
        <f t="shared" si="6"/>
        <v>#DIV/0!</v>
      </c>
      <c r="F90" s="13" t="e">
        <f t="shared" si="4"/>
        <v>#DIV/0!</v>
      </c>
      <c r="G90" s="33"/>
      <c r="H90" s="86"/>
    </row>
    <row r="91" spans="1:8">
      <c r="A91" s="11"/>
      <c r="B91" s="12" t="s">
        <v>109</v>
      </c>
      <c r="C91" s="83">
        <v>330</v>
      </c>
      <c r="D91" s="57">
        <f>303.888-28.08</f>
        <v>275.80799999999999</v>
      </c>
      <c r="E91" s="13">
        <f t="shared" si="6"/>
        <v>83.578181818181818</v>
      </c>
      <c r="F91" s="13">
        <f t="shared" si="4"/>
        <v>244.07787610619468</v>
      </c>
      <c r="G91" s="33">
        <v>113</v>
      </c>
      <c r="H91" s="86"/>
    </row>
    <row r="92" spans="1:8">
      <c r="A92" s="11"/>
      <c r="B92" s="12" t="s">
        <v>110</v>
      </c>
      <c r="C92" s="83">
        <v>328</v>
      </c>
      <c r="D92" s="57">
        <f>143.3748+154.56+1.2+6.415355</f>
        <v>305.55015499999996</v>
      </c>
      <c r="E92" s="13">
        <f t="shared" si="6"/>
        <v>93.155535060975609</v>
      </c>
      <c r="F92" s="13"/>
      <c r="G92" s="33">
        <v>0</v>
      </c>
      <c r="H92" s="86"/>
    </row>
    <row r="93" spans="1:8">
      <c r="A93" s="11"/>
      <c r="B93" s="12" t="s">
        <v>111</v>
      </c>
      <c r="C93" s="83">
        <v>3492</v>
      </c>
      <c r="D93" s="57">
        <v>0</v>
      </c>
      <c r="E93" s="13">
        <f t="shared" si="6"/>
        <v>0</v>
      </c>
      <c r="F93" s="13">
        <f t="shared" si="4"/>
        <v>0</v>
      </c>
      <c r="G93" s="33">
        <v>7212</v>
      </c>
      <c r="H93" s="86"/>
    </row>
    <row r="94" spans="1:8">
      <c r="A94" s="11"/>
      <c r="B94" s="12" t="s">
        <v>113</v>
      </c>
      <c r="C94" s="83">
        <v>900</v>
      </c>
      <c r="D94" s="57">
        <v>0</v>
      </c>
      <c r="E94" s="13">
        <f t="shared" si="6"/>
        <v>0</v>
      </c>
      <c r="F94" s="13"/>
      <c r="G94" s="33">
        <v>0</v>
      </c>
      <c r="H94" s="86"/>
    </row>
    <row r="95" spans="1:8" ht="31.5">
      <c r="A95" s="11"/>
      <c r="B95" s="12" t="s">
        <v>112</v>
      </c>
      <c r="C95" s="83">
        <v>4300</v>
      </c>
      <c r="D95" s="57">
        <v>0</v>
      </c>
      <c r="E95" s="13">
        <f t="shared" si="6"/>
        <v>0</v>
      </c>
      <c r="F95" s="13"/>
      <c r="G95" s="33">
        <v>0</v>
      </c>
      <c r="H95" s="86"/>
    </row>
    <row r="96" spans="1:8">
      <c r="A96" s="11"/>
      <c r="B96" s="12" t="s">
        <v>114</v>
      </c>
      <c r="C96" s="83">
        <v>90</v>
      </c>
      <c r="D96" s="57">
        <v>0</v>
      </c>
      <c r="E96" s="13">
        <f t="shared" si="6"/>
        <v>0</v>
      </c>
      <c r="F96" s="13"/>
      <c r="G96" s="33">
        <v>0</v>
      </c>
      <c r="H96" s="86"/>
    </row>
    <row r="97" spans="1:8">
      <c r="A97" s="11"/>
      <c r="B97" s="12" t="s">
        <v>115</v>
      </c>
      <c r="C97" s="45">
        <v>29</v>
      </c>
      <c r="D97" s="57">
        <v>24.99</v>
      </c>
      <c r="E97" s="13">
        <f t="shared" si="6"/>
        <v>86.172413793103445</v>
      </c>
      <c r="F97" s="13"/>
      <c r="G97" s="33">
        <v>0</v>
      </c>
      <c r="H97" s="86"/>
    </row>
    <row r="98" spans="1:8">
      <c r="A98" s="11"/>
      <c r="B98" s="12"/>
      <c r="C98" s="45"/>
      <c r="D98" s="57"/>
      <c r="E98" s="13"/>
      <c r="F98" s="13"/>
      <c r="G98" s="33"/>
      <c r="H98" s="86"/>
    </row>
    <row r="99" spans="1:8">
      <c r="A99" s="5" t="s">
        <v>31</v>
      </c>
      <c r="B99" s="8" t="s">
        <v>83</v>
      </c>
      <c r="C99" s="45"/>
      <c r="D99" s="57"/>
      <c r="E99" s="13"/>
      <c r="F99" s="26"/>
      <c r="G99" s="33">
        <f>'Quý 1.2024'!D91</f>
        <v>0</v>
      </c>
      <c r="H99" s="86"/>
    </row>
    <row r="100" spans="1:8" hidden="1">
      <c r="A100" s="5">
        <v>1</v>
      </c>
      <c r="B100" s="8" t="s">
        <v>38</v>
      </c>
      <c r="C100" s="45"/>
      <c r="D100" s="62"/>
      <c r="E100" s="13"/>
      <c r="F100" s="27"/>
      <c r="G100" s="33">
        <f>'Quý 1.2024'!D92</f>
        <v>0</v>
      </c>
      <c r="H100" s="86"/>
    </row>
    <row r="101" spans="1:8" hidden="1">
      <c r="A101" s="11" t="s">
        <v>48</v>
      </c>
      <c r="B101" s="12" t="s">
        <v>84</v>
      </c>
      <c r="C101" s="45"/>
      <c r="D101" s="62"/>
      <c r="E101" s="13"/>
      <c r="F101" s="27"/>
      <c r="G101" s="33">
        <f>'Quý 1.2024'!D93</f>
        <v>0</v>
      </c>
      <c r="H101" s="86"/>
    </row>
    <row r="102" spans="1:8" hidden="1">
      <c r="A102" s="11" t="s">
        <v>49</v>
      </c>
      <c r="B102" s="12" t="s">
        <v>85</v>
      </c>
      <c r="C102" s="45"/>
      <c r="D102" s="62"/>
      <c r="E102" s="13"/>
      <c r="F102" s="27"/>
      <c r="G102" s="33">
        <f>'Quý 1.2024'!D94</f>
        <v>0</v>
      </c>
      <c r="H102" s="86"/>
    </row>
    <row r="103" spans="1:8" ht="31.5" hidden="1">
      <c r="A103" s="23">
        <v>2</v>
      </c>
      <c r="B103" s="8" t="s">
        <v>50</v>
      </c>
      <c r="C103" s="45"/>
      <c r="D103" s="62"/>
      <c r="E103" s="13"/>
      <c r="F103" s="27"/>
      <c r="G103" s="33">
        <f>'Quý 1.2024'!D95</f>
        <v>0</v>
      </c>
      <c r="H103" s="86"/>
    </row>
    <row r="104" spans="1:8" hidden="1">
      <c r="A104" s="11" t="s">
        <v>51</v>
      </c>
      <c r="B104" s="12" t="s">
        <v>84</v>
      </c>
      <c r="C104" s="45"/>
      <c r="D104" s="62"/>
      <c r="E104" s="13"/>
      <c r="F104" s="27"/>
      <c r="G104" s="33">
        <f>'Quý 1.2024'!D96</f>
        <v>0</v>
      </c>
      <c r="H104" s="86"/>
    </row>
    <row r="105" spans="1:8">
      <c r="A105" s="11" t="s">
        <v>56</v>
      </c>
      <c r="B105" s="12" t="s">
        <v>85</v>
      </c>
      <c r="C105" s="45"/>
      <c r="D105" s="62"/>
      <c r="E105" s="13"/>
      <c r="F105" s="27"/>
      <c r="G105" s="33">
        <f>'Quý 1.2024'!D97</f>
        <v>0</v>
      </c>
      <c r="H105" s="86"/>
    </row>
    <row r="106" spans="1:8" ht="31.5">
      <c r="A106" s="5">
        <v>3</v>
      </c>
      <c r="B106" s="8" t="s">
        <v>60</v>
      </c>
      <c r="C106" s="45"/>
      <c r="D106" s="62"/>
      <c r="E106" s="13"/>
      <c r="F106" s="27"/>
      <c r="G106" s="33">
        <f>'Quý 1.2024'!D98</f>
        <v>0</v>
      </c>
      <c r="H106" s="86"/>
    </row>
    <row r="107" spans="1:8">
      <c r="A107" s="11" t="s">
        <v>61</v>
      </c>
      <c r="B107" s="12" t="s">
        <v>84</v>
      </c>
      <c r="C107" s="45"/>
      <c r="D107" s="62"/>
      <c r="E107" s="13"/>
      <c r="F107" s="27"/>
      <c r="G107" s="33">
        <f>'Quý 1.2024'!D99</f>
        <v>0</v>
      </c>
      <c r="H107" s="86"/>
    </row>
    <row r="108" spans="1:8">
      <c r="A108" s="11" t="s">
        <v>62</v>
      </c>
      <c r="B108" s="12" t="s">
        <v>85</v>
      </c>
      <c r="C108" s="45"/>
      <c r="D108" s="62"/>
      <c r="E108" s="13"/>
      <c r="F108" s="27"/>
      <c r="G108" s="33">
        <f>'Quý 1.2024'!D100</f>
        <v>0</v>
      </c>
      <c r="H108" s="86"/>
    </row>
    <row r="109" spans="1:8" ht="31.5">
      <c r="A109" s="5">
        <v>4</v>
      </c>
      <c r="B109" s="8" t="s">
        <v>33</v>
      </c>
      <c r="C109" s="45"/>
      <c r="D109" s="62"/>
      <c r="E109" s="13"/>
      <c r="F109" s="27"/>
      <c r="G109" s="33">
        <f>'Quý 1.2024'!D101</f>
        <v>0</v>
      </c>
      <c r="H109" s="86"/>
    </row>
    <row r="110" spans="1:8">
      <c r="A110" s="11" t="s">
        <v>63</v>
      </c>
      <c r="B110" s="12" t="s">
        <v>84</v>
      </c>
      <c r="C110" s="45"/>
      <c r="D110" s="62"/>
      <c r="E110" s="13"/>
      <c r="F110" s="27"/>
      <c r="G110" s="33">
        <f>'Quý 1.2024'!D102</f>
        <v>0</v>
      </c>
      <c r="H110" s="86"/>
    </row>
    <row r="111" spans="1:8">
      <c r="A111" s="11" t="s">
        <v>64</v>
      </c>
      <c r="B111" s="12" t="s">
        <v>85</v>
      </c>
      <c r="C111" s="45"/>
      <c r="D111" s="62"/>
      <c r="E111" s="13"/>
      <c r="F111" s="27"/>
      <c r="G111" s="33">
        <f>'Quý 1.2024'!D103</f>
        <v>0</v>
      </c>
      <c r="H111" s="86"/>
    </row>
    <row r="112" spans="1:8">
      <c r="A112" s="5">
        <v>5</v>
      </c>
      <c r="B112" s="8" t="s">
        <v>65</v>
      </c>
      <c r="C112" s="45"/>
      <c r="D112" s="62"/>
      <c r="E112" s="13"/>
      <c r="F112" s="27"/>
      <c r="G112" s="33">
        <f>'Quý 1.2024'!D104</f>
        <v>0</v>
      </c>
      <c r="H112" s="86"/>
    </row>
    <row r="113" spans="1:8">
      <c r="A113" s="11" t="s">
        <v>66</v>
      </c>
      <c r="B113" s="12" t="s">
        <v>84</v>
      </c>
      <c r="C113" s="45"/>
      <c r="D113" s="62"/>
      <c r="E113" s="13"/>
      <c r="F113" s="27"/>
      <c r="G113" s="33">
        <f>'Quý 1.2024'!D105</f>
        <v>0</v>
      </c>
      <c r="H113" s="86"/>
    </row>
    <row r="114" spans="1:8">
      <c r="A114" s="11" t="s">
        <v>56</v>
      </c>
      <c r="B114" s="12" t="s">
        <v>85</v>
      </c>
      <c r="C114" s="45"/>
      <c r="D114" s="62"/>
      <c r="E114" s="13"/>
      <c r="F114" s="27"/>
      <c r="G114" s="33">
        <f>'Quý 1.2024'!D106</f>
        <v>0</v>
      </c>
      <c r="H114" s="86"/>
    </row>
    <row r="115" spans="1:8">
      <c r="A115" s="5">
        <v>6</v>
      </c>
      <c r="B115" s="8" t="s">
        <v>68</v>
      </c>
      <c r="C115" s="45"/>
      <c r="D115" s="62"/>
      <c r="E115" s="13"/>
      <c r="F115" s="27"/>
      <c r="G115" s="33">
        <f>'Quý 1.2024'!D107</f>
        <v>0</v>
      </c>
      <c r="H115" s="86"/>
    </row>
    <row r="116" spans="1:8">
      <c r="A116" s="11" t="s">
        <v>69</v>
      </c>
      <c r="B116" s="12" t="s">
        <v>84</v>
      </c>
      <c r="C116" s="45"/>
      <c r="D116" s="62"/>
      <c r="E116" s="13"/>
      <c r="F116" s="27"/>
      <c r="G116" s="33">
        <f>'Quý 1.2024'!D108</f>
        <v>0</v>
      </c>
      <c r="H116" s="86"/>
    </row>
    <row r="117" spans="1:8">
      <c r="A117" s="11" t="s">
        <v>70</v>
      </c>
      <c r="B117" s="12" t="s">
        <v>85</v>
      </c>
      <c r="C117" s="45"/>
      <c r="D117" s="62"/>
      <c r="E117" s="13"/>
      <c r="F117" s="27"/>
      <c r="G117" s="33">
        <f>'Quý 1.2024'!D109</f>
        <v>0</v>
      </c>
      <c r="H117" s="86"/>
    </row>
    <row r="118" spans="1:8" ht="31.5">
      <c r="A118" s="5">
        <v>7</v>
      </c>
      <c r="B118" s="8" t="s">
        <v>71</v>
      </c>
      <c r="C118" s="45"/>
      <c r="D118" s="62"/>
      <c r="E118" s="13"/>
      <c r="F118" s="27"/>
      <c r="G118" s="33">
        <f>'Quý 1.2024'!D110</f>
        <v>0</v>
      </c>
      <c r="H118" s="86"/>
    </row>
    <row r="119" spans="1:8">
      <c r="A119" s="11" t="s">
        <v>72</v>
      </c>
      <c r="B119" s="12" t="s">
        <v>84</v>
      </c>
      <c r="C119" s="45"/>
      <c r="D119" s="62"/>
      <c r="E119" s="13"/>
      <c r="F119" s="27"/>
      <c r="G119" s="33">
        <f>'Quý 1.2024'!D111</f>
        <v>0</v>
      </c>
      <c r="H119" s="86"/>
    </row>
    <row r="120" spans="1:8">
      <c r="A120" s="11" t="s">
        <v>73</v>
      </c>
      <c r="B120" s="12" t="s">
        <v>85</v>
      </c>
      <c r="C120" s="45"/>
      <c r="D120" s="62"/>
      <c r="E120" s="13"/>
      <c r="F120" s="27"/>
      <c r="G120" s="33">
        <f>'Quý 1.2024'!D112</f>
        <v>0</v>
      </c>
      <c r="H120" s="86"/>
    </row>
    <row r="121" spans="1:8" ht="31.5">
      <c r="A121" s="5">
        <v>8</v>
      </c>
      <c r="B121" s="8" t="s">
        <v>74</v>
      </c>
      <c r="C121" s="45"/>
      <c r="D121" s="62"/>
      <c r="E121" s="13"/>
      <c r="F121" s="27"/>
      <c r="G121" s="33">
        <f>'Quý 1.2024'!D113</f>
        <v>0</v>
      </c>
      <c r="H121" s="86"/>
    </row>
    <row r="122" spans="1:8">
      <c r="A122" s="11" t="s">
        <v>75</v>
      </c>
      <c r="B122" s="12" t="s">
        <v>84</v>
      </c>
      <c r="C122" s="45"/>
      <c r="D122" s="62"/>
      <c r="E122" s="13"/>
      <c r="F122" s="27"/>
      <c r="G122" s="33">
        <f>'Quý 1.2024'!D114</f>
        <v>0</v>
      </c>
      <c r="H122" s="86"/>
    </row>
    <row r="123" spans="1:8">
      <c r="A123" s="11" t="s">
        <v>76</v>
      </c>
      <c r="B123" s="12" t="s">
        <v>85</v>
      </c>
      <c r="C123" s="45"/>
      <c r="D123" s="62"/>
      <c r="E123" s="13"/>
      <c r="F123" s="27"/>
      <c r="G123" s="33">
        <f>'Quý 1.2024'!D115</f>
        <v>0</v>
      </c>
      <c r="H123" s="86"/>
    </row>
    <row r="124" spans="1:8" ht="31.5">
      <c r="A124" s="5">
        <v>9</v>
      </c>
      <c r="B124" s="8" t="s">
        <v>77</v>
      </c>
      <c r="C124" s="45"/>
      <c r="D124" s="62"/>
      <c r="E124" s="13"/>
      <c r="F124" s="27"/>
      <c r="G124" s="33">
        <f>'Quý 1.2024'!D116</f>
        <v>0</v>
      </c>
      <c r="H124" s="86"/>
    </row>
    <row r="125" spans="1:8">
      <c r="A125" s="11" t="s">
        <v>78</v>
      </c>
      <c r="B125" s="12" t="s">
        <v>84</v>
      </c>
      <c r="C125" s="45"/>
      <c r="D125" s="62"/>
      <c r="E125" s="13"/>
      <c r="F125" s="27"/>
      <c r="G125" s="33">
        <f>'Quý 1.2024'!D117</f>
        <v>0</v>
      </c>
      <c r="H125" s="86"/>
    </row>
    <row r="126" spans="1:8">
      <c r="A126" s="11" t="s">
        <v>79</v>
      </c>
      <c r="B126" s="12" t="s">
        <v>85</v>
      </c>
      <c r="C126" s="45"/>
      <c r="D126" s="62"/>
      <c r="E126" s="13"/>
      <c r="F126" s="27"/>
      <c r="G126" s="33">
        <f>'Quý 1.2024'!D118</f>
        <v>0</v>
      </c>
      <c r="H126" s="86"/>
    </row>
    <row r="127" spans="1:8" ht="31.5">
      <c r="A127" s="5">
        <v>10</v>
      </c>
      <c r="B127" s="8" t="s">
        <v>80</v>
      </c>
      <c r="C127" s="45"/>
      <c r="D127" s="62"/>
      <c r="E127" s="13"/>
      <c r="F127" s="27"/>
      <c r="G127" s="33">
        <f>'Quý 1.2024'!D119</f>
        <v>0</v>
      </c>
      <c r="H127" s="86"/>
    </row>
    <row r="128" spans="1:8">
      <c r="A128" s="11" t="s">
        <v>81</v>
      </c>
      <c r="B128" s="12" t="s">
        <v>84</v>
      </c>
      <c r="C128" s="45"/>
      <c r="D128" s="62"/>
      <c r="E128" s="13"/>
      <c r="F128" s="27"/>
      <c r="G128" s="33">
        <f>'Quý 1.2024'!D120</f>
        <v>0</v>
      </c>
      <c r="H128" s="86"/>
    </row>
    <row r="129" spans="1:8">
      <c r="A129" s="11" t="s">
        <v>82</v>
      </c>
      <c r="B129" s="12" t="s">
        <v>85</v>
      </c>
      <c r="C129" s="45"/>
      <c r="D129" s="62"/>
      <c r="E129" s="13"/>
      <c r="F129" s="27"/>
      <c r="G129" s="33">
        <f>'Quý 1.2024'!D121</f>
        <v>0</v>
      </c>
      <c r="H129" s="86"/>
    </row>
    <row r="130" spans="1:8">
      <c r="A130" s="5" t="s">
        <v>41</v>
      </c>
      <c r="B130" s="8" t="s">
        <v>86</v>
      </c>
      <c r="C130" s="45"/>
      <c r="D130" s="62"/>
      <c r="E130" s="13"/>
      <c r="F130" s="27"/>
      <c r="G130" s="33">
        <f>'Quý 1.2024'!D122</f>
        <v>0</v>
      </c>
      <c r="H130" s="86"/>
    </row>
    <row r="131" spans="1:8">
      <c r="A131" s="5">
        <v>1</v>
      </c>
      <c r="B131" s="8" t="s">
        <v>38</v>
      </c>
      <c r="C131" s="84"/>
      <c r="D131" s="63"/>
      <c r="E131" s="13"/>
      <c r="F131" s="27"/>
      <c r="G131" s="33">
        <f>'Quý 1.2024'!D123</f>
        <v>0</v>
      </c>
      <c r="H131" s="86"/>
    </row>
    <row r="132" spans="1:8">
      <c r="A132" s="11" t="s">
        <v>48</v>
      </c>
      <c r="B132" s="12" t="s">
        <v>84</v>
      </c>
      <c r="C132" s="84"/>
      <c r="D132" s="63"/>
      <c r="E132" s="13"/>
      <c r="F132" s="27"/>
      <c r="G132" s="33">
        <f>'Quý 1.2024'!D124</f>
        <v>0</v>
      </c>
      <c r="H132" s="86"/>
    </row>
    <row r="133" spans="1:8">
      <c r="A133" s="11" t="s">
        <v>49</v>
      </c>
      <c r="B133" s="12" t="s">
        <v>85</v>
      </c>
      <c r="C133" s="84"/>
      <c r="D133" s="63"/>
      <c r="E133" s="13"/>
      <c r="F133" s="27"/>
      <c r="G133" s="33">
        <f>'Quý 1.2024'!D125</f>
        <v>0</v>
      </c>
      <c r="H133" s="86"/>
    </row>
    <row r="134" spans="1:8" ht="31.5">
      <c r="A134" s="23">
        <v>2</v>
      </c>
      <c r="B134" s="8" t="s">
        <v>50</v>
      </c>
      <c r="C134" s="84"/>
      <c r="D134" s="63"/>
      <c r="E134" s="13"/>
      <c r="F134" s="27"/>
      <c r="G134" s="33">
        <f>'Quý 1.2024'!D126</f>
        <v>0</v>
      </c>
      <c r="H134" s="86"/>
    </row>
    <row r="135" spans="1:8">
      <c r="A135" s="11" t="s">
        <v>51</v>
      </c>
      <c r="B135" s="12" t="s">
        <v>84</v>
      </c>
      <c r="C135" s="84"/>
      <c r="D135" s="63"/>
      <c r="E135" s="13"/>
      <c r="F135" s="27"/>
      <c r="G135" s="33">
        <f>'Quý 1.2024'!D127</f>
        <v>0</v>
      </c>
      <c r="H135" s="86"/>
    </row>
    <row r="136" spans="1:8">
      <c r="A136" s="11" t="s">
        <v>56</v>
      </c>
      <c r="B136" s="12" t="s">
        <v>85</v>
      </c>
      <c r="C136" s="84"/>
      <c r="D136" s="63"/>
      <c r="E136" s="13"/>
      <c r="F136" s="27"/>
      <c r="G136" s="33">
        <f>'Quý 1.2024'!D128</f>
        <v>0</v>
      </c>
      <c r="H136" s="86"/>
    </row>
    <row r="137" spans="1:8" ht="31.5">
      <c r="A137" s="5">
        <v>3</v>
      </c>
      <c r="B137" s="8" t="s">
        <v>60</v>
      </c>
      <c r="C137" s="84"/>
      <c r="D137" s="63"/>
      <c r="E137" s="13"/>
      <c r="F137" s="27"/>
      <c r="G137" s="33">
        <f>'Quý 1.2024'!D129</f>
        <v>0</v>
      </c>
      <c r="H137" s="86"/>
    </row>
    <row r="138" spans="1:8">
      <c r="A138" s="11" t="s">
        <v>61</v>
      </c>
      <c r="B138" s="12" t="s">
        <v>84</v>
      </c>
      <c r="C138" s="84"/>
      <c r="D138" s="63"/>
      <c r="E138" s="13"/>
      <c r="F138" s="27"/>
      <c r="G138" s="33">
        <f>'Quý 1.2024'!D130</f>
        <v>0</v>
      </c>
      <c r="H138" s="86"/>
    </row>
    <row r="139" spans="1:8">
      <c r="A139" s="11" t="s">
        <v>62</v>
      </c>
      <c r="B139" s="12" t="s">
        <v>85</v>
      </c>
      <c r="C139" s="84"/>
      <c r="D139" s="63"/>
      <c r="E139" s="13"/>
      <c r="F139" s="27"/>
      <c r="G139" s="33">
        <f>'Quý 1.2024'!D131</f>
        <v>0</v>
      </c>
      <c r="H139" s="86"/>
    </row>
    <row r="140" spans="1:8" ht="31.5">
      <c r="A140" s="5">
        <v>4</v>
      </c>
      <c r="B140" s="8" t="s">
        <v>33</v>
      </c>
      <c r="C140" s="84"/>
      <c r="D140" s="63"/>
      <c r="E140" s="13"/>
      <c r="F140" s="27"/>
      <c r="G140" s="33">
        <f>'Quý 1.2024'!D132</f>
        <v>0</v>
      </c>
      <c r="H140" s="86"/>
    </row>
    <row r="141" spans="1:8">
      <c r="A141" s="11" t="s">
        <v>63</v>
      </c>
      <c r="B141" s="12" t="s">
        <v>84</v>
      </c>
      <c r="C141" s="84"/>
      <c r="D141" s="63"/>
      <c r="E141" s="13"/>
      <c r="F141" s="27"/>
      <c r="G141" s="33">
        <f>'Quý 1.2024'!D133</f>
        <v>0</v>
      </c>
      <c r="H141" s="86"/>
    </row>
    <row r="142" spans="1:8">
      <c r="A142" s="11" t="s">
        <v>64</v>
      </c>
      <c r="B142" s="12" t="s">
        <v>85</v>
      </c>
      <c r="C142" s="84"/>
      <c r="D142" s="63"/>
      <c r="E142" s="13"/>
      <c r="F142" s="27"/>
      <c r="G142" s="33">
        <f>'Quý 1.2024'!D134</f>
        <v>0</v>
      </c>
      <c r="H142" s="86"/>
    </row>
    <row r="143" spans="1:8">
      <c r="A143" s="5">
        <v>5</v>
      </c>
      <c r="B143" s="8" t="s">
        <v>65</v>
      </c>
      <c r="C143" s="84"/>
      <c r="D143" s="63"/>
      <c r="E143" s="13"/>
      <c r="F143" s="27"/>
      <c r="G143" s="33">
        <f>'Quý 1.2024'!D135</f>
        <v>0</v>
      </c>
      <c r="H143" s="86"/>
    </row>
    <row r="144" spans="1:8">
      <c r="A144" s="11" t="s">
        <v>66</v>
      </c>
      <c r="B144" s="12" t="s">
        <v>84</v>
      </c>
      <c r="C144" s="84"/>
      <c r="D144" s="63"/>
      <c r="E144" s="13"/>
      <c r="F144" s="27"/>
      <c r="G144" s="33">
        <f>'Quý 1.2024'!D136</f>
        <v>0</v>
      </c>
      <c r="H144" s="86"/>
    </row>
    <row r="145" spans="1:8">
      <c r="A145" s="11" t="s">
        <v>56</v>
      </c>
      <c r="B145" s="12" t="s">
        <v>85</v>
      </c>
      <c r="C145" s="84"/>
      <c r="D145" s="63"/>
      <c r="E145" s="13"/>
      <c r="F145" s="27"/>
      <c r="G145" s="33">
        <f>'Quý 1.2024'!D137</f>
        <v>0</v>
      </c>
      <c r="H145" s="86"/>
    </row>
    <row r="146" spans="1:8">
      <c r="A146" s="5">
        <v>6</v>
      </c>
      <c r="B146" s="8" t="s">
        <v>68</v>
      </c>
      <c r="C146" s="84"/>
      <c r="D146" s="63"/>
      <c r="E146" s="13"/>
      <c r="F146" s="27"/>
      <c r="G146" s="33">
        <f>'Quý 1.2024'!D138</f>
        <v>0</v>
      </c>
      <c r="H146" s="86"/>
    </row>
    <row r="147" spans="1:8">
      <c r="A147" s="11" t="s">
        <v>69</v>
      </c>
      <c r="B147" s="12" t="s">
        <v>84</v>
      </c>
      <c r="C147" s="84"/>
      <c r="D147" s="63"/>
      <c r="E147" s="13"/>
      <c r="F147" s="27"/>
      <c r="G147" s="33">
        <f>'Quý 1.2024'!D139</f>
        <v>0</v>
      </c>
      <c r="H147" s="86"/>
    </row>
    <row r="148" spans="1:8">
      <c r="A148" s="11" t="s">
        <v>70</v>
      </c>
      <c r="B148" s="12" t="s">
        <v>85</v>
      </c>
      <c r="C148" s="84"/>
      <c r="D148" s="63"/>
      <c r="E148" s="13"/>
      <c r="F148" s="27"/>
      <c r="G148" s="33">
        <f>'Quý 1.2024'!D140</f>
        <v>0</v>
      </c>
      <c r="H148" s="86"/>
    </row>
    <row r="149" spans="1:8" ht="31.5">
      <c r="A149" s="5">
        <v>7</v>
      </c>
      <c r="B149" s="8" t="s">
        <v>71</v>
      </c>
      <c r="C149" s="84"/>
      <c r="D149" s="63"/>
      <c r="E149" s="13"/>
      <c r="F149" s="27"/>
      <c r="G149" s="33">
        <f>'Quý 1.2024'!D141</f>
        <v>0</v>
      </c>
      <c r="H149" s="86"/>
    </row>
    <row r="150" spans="1:8">
      <c r="A150" s="11" t="s">
        <v>72</v>
      </c>
      <c r="B150" s="12" t="s">
        <v>84</v>
      </c>
      <c r="C150" s="84"/>
      <c r="D150" s="63"/>
      <c r="E150" s="13"/>
      <c r="F150" s="27"/>
      <c r="G150" s="33">
        <f>'Quý 1.2024'!D142</f>
        <v>0</v>
      </c>
      <c r="H150" s="86"/>
    </row>
    <row r="151" spans="1:8">
      <c r="A151" s="11" t="s">
        <v>73</v>
      </c>
      <c r="B151" s="12" t="s">
        <v>85</v>
      </c>
      <c r="C151" s="84"/>
      <c r="D151" s="63"/>
      <c r="E151" s="13"/>
      <c r="F151" s="27"/>
      <c r="G151" s="33">
        <f>'Quý 1.2024'!D143</f>
        <v>0</v>
      </c>
      <c r="H151" s="86"/>
    </row>
    <row r="152" spans="1:8" ht="31.5">
      <c r="A152" s="5">
        <v>8</v>
      </c>
      <c r="B152" s="8" t="s">
        <v>74</v>
      </c>
      <c r="C152" s="84"/>
      <c r="D152" s="63"/>
      <c r="E152" s="13"/>
      <c r="F152" s="27"/>
      <c r="G152" s="33">
        <f>'Quý 1.2024'!D144</f>
        <v>0</v>
      </c>
      <c r="H152" s="86"/>
    </row>
    <row r="153" spans="1:8">
      <c r="A153" s="11" t="s">
        <v>75</v>
      </c>
      <c r="B153" s="12" t="s">
        <v>84</v>
      </c>
      <c r="C153" s="84"/>
      <c r="D153" s="63"/>
      <c r="E153" s="13"/>
      <c r="F153" s="27"/>
      <c r="G153" s="33">
        <f>'Quý 1.2024'!D145</f>
        <v>0</v>
      </c>
      <c r="H153" s="86"/>
    </row>
    <row r="154" spans="1:8">
      <c r="A154" s="11" t="s">
        <v>76</v>
      </c>
      <c r="B154" s="12" t="s">
        <v>85</v>
      </c>
      <c r="C154" s="84"/>
      <c r="D154" s="63"/>
      <c r="E154" s="13"/>
      <c r="F154" s="27"/>
      <c r="G154" s="33">
        <f>'Quý 1.2024'!D146</f>
        <v>0</v>
      </c>
      <c r="H154" s="86"/>
    </row>
    <row r="155" spans="1:8" ht="31.5">
      <c r="A155" s="5">
        <v>9</v>
      </c>
      <c r="B155" s="8" t="s">
        <v>77</v>
      </c>
      <c r="C155" s="84"/>
      <c r="D155" s="63"/>
      <c r="E155" s="13"/>
      <c r="F155" s="27"/>
      <c r="G155" s="33">
        <f>'Quý 1.2024'!D147</f>
        <v>0</v>
      </c>
      <c r="H155" s="86"/>
    </row>
    <row r="156" spans="1:8">
      <c r="A156" s="11" t="s">
        <v>78</v>
      </c>
      <c r="B156" s="12" t="s">
        <v>84</v>
      </c>
      <c r="C156" s="84"/>
      <c r="D156" s="63"/>
      <c r="E156" s="13"/>
      <c r="F156" s="27"/>
      <c r="G156" s="33">
        <f>'Quý 1.2024'!D148</f>
        <v>0</v>
      </c>
      <c r="H156" s="86"/>
    </row>
    <row r="157" spans="1:8">
      <c r="A157" s="11" t="s">
        <v>79</v>
      </c>
      <c r="B157" s="12" t="s">
        <v>85</v>
      </c>
      <c r="C157" s="84"/>
      <c r="D157" s="63"/>
      <c r="E157" s="13"/>
      <c r="F157" s="27"/>
      <c r="G157" s="33">
        <f>'Quý 1.2024'!D149</f>
        <v>0</v>
      </c>
      <c r="H157" s="86"/>
    </row>
    <row r="158" spans="1:8" ht="31.5">
      <c r="A158" s="5">
        <v>10</v>
      </c>
      <c r="B158" s="8" t="s">
        <v>80</v>
      </c>
      <c r="C158" s="84"/>
      <c r="D158" s="63"/>
      <c r="E158" s="13"/>
      <c r="F158" s="27"/>
      <c r="G158" s="33">
        <f>'Quý 1.2024'!D150</f>
        <v>0</v>
      </c>
      <c r="H158" s="86"/>
    </row>
    <row r="159" spans="1:8">
      <c r="A159" s="11" t="s">
        <v>81</v>
      </c>
      <c r="B159" s="12" t="s">
        <v>84</v>
      </c>
      <c r="C159" s="84"/>
      <c r="D159" s="63"/>
      <c r="E159" s="13"/>
      <c r="F159" s="27"/>
      <c r="G159" s="33">
        <f>'Quý 1.2024'!D151</f>
        <v>0</v>
      </c>
      <c r="H159" s="86"/>
    </row>
    <row r="160" spans="1:8">
      <c r="A160" s="11" t="s">
        <v>82</v>
      </c>
      <c r="B160" s="12" t="s">
        <v>85</v>
      </c>
      <c r="C160" s="84"/>
      <c r="D160" s="63"/>
      <c r="E160" s="13"/>
      <c r="F160" s="27"/>
      <c r="G160" s="33">
        <f>'Quý 1.2024'!D152</f>
        <v>0</v>
      </c>
      <c r="H160" s="86"/>
    </row>
    <row r="161" spans="1:8">
      <c r="H161" s="86"/>
    </row>
    <row r="162" spans="1:8" ht="16.5">
      <c r="A162" s="28"/>
      <c r="B162" s="28"/>
      <c r="C162" s="28"/>
      <c r="D162" s="154"/>
      <c r="E162" s="154"/>
      <c r="F162" s="154"/>
    </row>
    <row r="163" spans="1:8" ht="16.5">
      <c r="A163" s="28"/>
      <c r="B163" s="29"/>
      <c r="C163" s="28"/>
      <c r="D163" s="155"/>
      <c r="E163" s="155"/>
      <c r="F163" s="155"/>
    </row>
    <row r="164" spans="1:8" ht="16.5">
      <c r="A164" s="28"/>
      <c r="B164" s="29"/>
      <c r="C164" s="28"/>
      <c r="D164" s="154"/>
      <c r="E164" s="154"/>
      <c r="F164" s="154"/>
    </row>
    <row r="165" spans="1:8" ht="16.5">
      <c r="A165" s="28"/>
      <c r="B165" s="29"/>
      <c r="C165" s="28"/>
      <c r="D165" s="155"/>
      <c r="E165" s="155"/>
      <c r="F165" s="155"/>
    </row>
    <row r="166" spans="1:8" ht="16.5">
      <c r="B166" s="30"/>
      <c r="D166" s="154"/>
      <c r="E166" s="154"/>
      <c r="F166" s="154"/>
    </row>
    <row r="167" spans="1:8" ht="16.5">
      <c r="B167" s="30"/>
      <c r="D167" s="155"/>
      <c r="E167" s="155"/>
      <c r="F167" s="155"/>
    </row>
    <row r="168" spans="1:8" ht="16.5">
      <c r="B168" s="30"/>
      <c r="D168" s="155"/>
      <c r="E168" s="155"/>
      <c r="F168" s="155"/>
    </row>
    <row r="169" spans="1:8" ht="16.5">
      <c r="B169" s="30"/>
      <c r="D169" s="155"/>
      <c r="E169" s="155"/>
      <c r="F169" s="155"/>
    </row>
    <row r="170" spans="1:8" ht="17.25">
      <c r="D170" s="156"/>
      <c r="E170" s="156"/>
      <c r="F170" s="156"/>
    </row>
    <row r="171" spans="1:8" ht="17.25">
      <c r="D171" s="151"/>
      <c r="E171" s="151"/>
      <c r="F171" s="151"/>
    </row>
  </sheetData>
  <mergeCells count="24">
    <mergeCell ref="D171:F171"/>
    <mergeCell ref="A11:F11"/>
    <mergeCell ref="E12:F12"/>
    <mergeCell ref="D162:F162"/>
    <mergeCell ref="D163:F163"/>
    <mergeCell ref="D164:F164"/>
    <mergeCell ref="D165:F165"/>
    <mergeCell ref="D166:F166"/>
    <mergeCell ref="D167:F167"/>
    <mergeCell ref="D168:F168"/>
    <mergeCell ref="D169:F169"/>
    <mergeCell ref="D170:F170"/>
    <mergeCell ref="A10:F10"/>
    <mergeCell ref="A1:F1"/>
    <mergeCell ref="A2:B2"/>
    <mergeCell ref="C2:F2"/>
    <mergeCell ref="A3:B3"/>
    <mergeCell ref="C3:F3"/>
    <mergeCell ref="C4:F4"/>
    <mergeCell ref="C5:F5"/>
    <mergeCell ref="A6:F6"/>
    <mergeCell ref="A7:F7"/>
    <mergeCell ref="A8:F8"/>
    <mergeCell ref="A9:F9"/>
  </mergeCells>
  <pageMargins left="0.7" right="0.7" top="0.75" bottom="0.75" header="0.3" footer="0.3"/>
  <pageSetup paperSize="9" scale="91"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1"/>
  <sheetViews>
    <sheetView tabSelected="1" topLeftCell="A5" workbookViewId="0">
      <selection activeCell="I34" sqref="I34"/>
    </sheetView>
  </sheetViews>
  <sheetFormatPr defaultRowHeight="15.75"/>
  <cols>
    <col min="1" max="1" width="7.375" style="98" customWidth="1"/>
    <col min="2" max="2" width="26.25" style="98" customWidth="1"/>
    <col min="3" max="3" width="14.75" style="98" customWidth="1"/>
    <col min="4" max="4" width="12.875" style="98" customWidth="1"/>
    <col min="5" max="5" width="10.75" style="146" customWidth="1"/>
    <col min="6" max="6" width="18.25" style="98" customWidth="1"/>
    <col min="7" max="7" width="27.375" style="147" hidden="1" customWidth="1"/>
    <col min="8" max="8" width="10.875" style="98" customWidth="1"/>
    <col min="9" max="16384" width="9" style="98"/>
  </cols>
  <sheetData>
    <row r="1" spans="1:8">
      <c r="A1" s="168" t="s">
        <v>0</v>
      </c>
      <c r="B1" s="168"/>
      <c r="C1" s="168"/>
      <c r="D1" s="168"/>
      <c r="E1" s="168"/>
      <c r="F1" s="168"/>
      <c r="G1" s="100"/>
    </row>
    <row r="2" spans="1:8" ht="16.5">
      <c r="A2" s="169" t="s">
        <v>118</v>
      </c>
      <c r="B2" s="169"/>
      <c r="C2" s="170" t="s">
        <v>2</v>
      </c>
      <c r="D2" s="170"/>
      <c r="E2" s="170"/>
      <c r="F2" s="170"/>
      <c r="G2" s="101"/>
    </row>
    <row r="3" spans="1:8" ht="18.75">
      <c r="A3" s="169" t="s">
        <v>3</v>
      </c>
      <c r="B3" s="169"/>
      <c r="C3" s="171" t="s">
        <v>4</v>
      </c>
      <c r="D3" s="171"/>
      <c r="E3" s="171"/>
      <c r="F3" s="171"/>
      <c r="G3" s="101"/>
    </row>
    <row r="4" spans="1:8">
      <c r="A4" s="1"/>
      <c r="B4" s="102"/>
      <c r="C4" s="172"/>
      <c r="D4" s="172"/>
      <c r="E4" s="172"/>
      <c r="F4" s="172"/>
      <c r="G4" s="101"/>
    </row>
    <row r="5" spans="1:8">
      <c r="A5" s="1"/>
      <c r="B5" s="102"/>
      <c r="C5" s="173"/>
      <c r="D5" s="173"/>
      <c r="E5" s="173"/>
      <c r="F5" s="173"/>
      <c r="G5" s="101"/>
    </row>
    <row r="6" spans="1:8">
      <c r="A6" s="174" t="s">
        <v>101</v>
      </c>
      <c r="B6" s="174"/>
      <c r="C6" s="174"/>
      <c r="D6" s="174"/>
      <c r="E6" s="174"/>
      <c r="F6" s="174"/>
      <c r="G6" s="101"/>
    </row>
    <row r="7" spans="1:8">
      <c r="A7" s="175" t="s">
        <v>5</v>
      </c>
      <c r="B7" s="175"/>
      <c r="C7" s="175"/>
      <c r="D7" s="175"/>
      <c r="E7" s="175"/>
      <c r="F7" s="175"/>
      <c r="G7" s="101"/>
    </row>
    <row r="8" spans="1:8">
      <c r="A8" s="175" t="s">
        <v>6</v>
      </c>
      <c r="B8" s="175"/>
      <c r="C8" s="175"/>
      <c r="D8" s="175"/>
      <c r="E8" s="175"/>
      <c r="F8" s="175"/>
      <c r="G8" s="101"/>
    </row>
    <row r="9" spans="1:8" ht="16.5">
      <c r="A9" s="152" t="s">
        <v>7</v>
      </c>
      <c r="B9" s="157"/>
      <c r="C9" s="157"/>
      <c r="D9" s="157"/>
      <c r="E9" s="157"/>
      <c r="F9" s="157"/>
      <c r="G9" s="101"/>
    </row>
    <row r="10" spans="1:8" ht="73.5" customHeight="1">
      <c r="A10" s="152" t="s">
        <v>8</v>
      </c>
      <c r="B10" s="157"/>
      <c r="C10" s="157"/>
      <c r="D10" s="157"/>
      <c r="E10" s="157"/>
      <c r="F10" s="157"/>
      <c r="G10" s="101"/>
    </row>
    <row r="11" spans="1:8" ht="39.75" customHeight="1">
      <c r="A11" s="152" t="s">
        <v>120</v>
      </c>
      <c r="B11" s="152"/>
      <c r="C11" s="152"/>
      <c r="D11" s="152"/>
      <c r="E11" s="152"/>
      <c r="F11" s="152"/>
      <c r="G11" s="101"/>
    </row>
    <row r="12" spans="1:8">
      <c r="A12" s="3"/>
      <c r="B12" s="3"/>
      <c r="C12" s="3"/>
      <c r="D12" s="3"/>
      <c r="E12" s="177" t="s">
        <v>9</v>
      </c>
      <c r="F12" s="177"/>
      <c r="G12" s="101"/>
    </row>
    <row r="13" spans="1:8" ht="63">
      <c r="A13" s="41" t="s">
        <v>10</v>
      </c>
      <c r="B13" s="42" t="s">
        <v>11</v>
      </c>
      <c r="C13" s="41" t="s">
        <v>12</v>
      </c>
      <c r="D13" s="41" t="s">
        <v>103</v>
      </c>
      <c r="E13" s="43" t="s">
        <v>13</v>
      </c>
      <c r="F13" s="150" t="s">
        <v>121</v>
      </c>
      <c r="G13" s="34" t="s">
        <v>122</v>
      </c>
    </row>
    <row r="14" spans="1:8">
      <c r="A14" s="6">
        <v>1</v>
      </c>
      <c r="B14" s="6">
        <v>2</v>
      </c>
      <c r="C14" s="6">
        <v>3</v>
      </c>
      <c r="D14" s="6">
        <v>4</v>
      </c>
      <c r="E14" s="7">
        <v>5</v>
      </c>
      <c r="F14" s="11">
        <v>6</v>
      </c>
      <c r="G14" s="101"/>
    </row>
    <row r="15" spans="1:8" ht="45" customHeight="1">
      <c r="A15" s="5" t="s">
        <v>14</v>
      </c>
      <c r="B15" s="103" t="s">
        <v>15</v>
      </c>
      <c r="C15" s="104"/>
      <c r="D15" s="105"/>
      <c r="E15" s="106"/>
      <c r="F15" s="107"/>
      <c r="G15" s="101"/>
    </row>
    <row r="16" spans="1:8" ht="30.75" customHeight="1">
      <c r="A16" s="5" t="s">
        <v>16</v>
      </c>
      <c r="B16" s="108" t="s">
        <v>17</v>
      </c>
      <c r="C16" s="109">
        <f>C17+C20+C23</f>
        <v>28432</v>
      </c>
      <c r="D16" s="109">
        <f>D17+D20+D23</f>
        <v>7766.5879999999997</v>
      </c>
      <c r="E16" s="110">
        <f>D16/C16*100</f>
        <v>27.316361845807542</v>
      </c>
      <c r="F16" s="110">
        <f>D16/G16*100</f>
        <v>101.67017594520433</v>
      </c>
      <c r="G16" s="118">
        <f>G19+G22+G23+G24</f>
        <v>7639.0032060000003</v>
      </c>
      <c r="H16" s="111"/>
    </row>
    <row r="17" spans="1:8">
      <c r="A17" s="11">
        <v>1</v>
      </c>
      <c r="B17" s="95" t="s">
        <v>18</v>
      </c>
      <c r="C17" s="112"/>
      <c r="D17" s="113"/>
      <c r="E17" s="114"/>
      <c r="F17" s="114"/>
      <c r="G17" s="101"/>
      <c r="H17" s="111"/>
    </row>
    <row r="18" spans="1:8">
      <c r="A18" s="11"/>
      <c r="B18" s="95" t="s">
        <v>19</v>
      </c>
      <c r="C18" s="115"/>
      <c r="D18" s="113"/>
      <c r="E18" s="114"/>
      <c r="F18" s="114"/>
      <c r="G18" s="101"/>
      <c r="H18" s="111"/>
    </row>
    <row r="19" spans="1:8">
      <c r="A19" s="11"/>
      <c r="B19" s="95" t="s">
        <v>19</v>
      </c>
      <c r="C19" s="112"/>
      <c r="D19" s="113"/>
      <c r="E19" s="114"/>
      <c r="F19" s="114"/>
      <c r="G19" s="101"/>
      <c r="H19" s="111"/>
    </row>
    <row r="20" spans="1:8">
      <c r="A20" s="11">
        <v>2</v>
      </c>
      <c r="B20" s="95" t="s">
        <v>20</v>
      </c>
      <c r="C20" s="112"/>
      <c r="D20" s="113"/>
      <c r="E20" s="114"/>
      <c r="F20" s="114"/>
      <c r="G20" s="101"/>
      <c r="H20" s="111"/>
    </row>
    <row r="21" spans="1:8">
      <c r="A21" s="11"/>
      <c r="B21" s="95" t="s">
        <v>21</v>
      </c>
      <c r="C21" s="116"/>
      <c r="D21" s="113"/>
      <c r="E21" s="114"/>
      <c r="F21" s="114"/>
      <c r="G21" s="101"/>
      <c r="H21" s="111"/>
    </row>
    <row r="22" spans="1:8">
      <c r="A22" s="11"/>
      <c r="B22" s="95" t="s">
        <v>21</v>
      </c>
      <c r="C22" s="112"/>
      <c r="D22" s="113"/>
      <c r="E22" s="114"/>
      <c r="F22" s="114"/>
      <c r="G22" s="101"/>
      <c r="H22" s="111"/>
    </row>
    <row r="23" spans="1:8">
      <c r="A23" s="96">
        <v>3</v>
      </c>
      <c r="B23" s="117" t="s">
        <v>22</v>
      </c>
      <c r="C23" s="118">
        <f>C26+C29+C30+C31</f>
        <v>28432</v>
      </c>
      <c r="D23" s="118">
        <f>D26+D29+D30+D31</f>
        <v>7766.5879999999997</v>
      </c>
      <c r="E23" s="119">
        <f t="shared" ref="E23:E86" si="0">D23/C23*100</f>
        <v>27.316361845807542</v>
      </c>
      <c r="F23" s="119">
        <f>D23/G23*100</f>
        <v>101.67017594520433</v>
      </c>
      <c r="G23" s="118">
        <f>G26+G29+G30+G31</f>
        <v>7639.0032060000003</v>
      </c>
      <c r="H23" s="111"/>
    </row>
    <row r="24" spans="1:8" hidden="1">
      <c r="A24" s="18"/>
      <c r="B24" s="19" t="s">
        <v>23</v>
      </c>
      <c r="C24" s="120"/>
      <c r="D24" s="113"/>
      <c r="E24" s="114"/>
      <c r="F24" s="114" t="e">
        <f t="shared" ref="F24:F33" si="1">D24/G24*100</f>
        <v>#DIV/0!</v>
      </c>
      <c r="G24" s="120"/>
      <c r="H24" s="111"/>
    </row>
    <row r="25" spans="1:8" ht="31.5" hidden="1">
      <c r="A25" s="18"/>
      <c r="B25" s="19" t="s">
        <v>24</v>
      </c>
      <c r="C25" s="120"/>
      <c r="D25" s="113"/>
      <c r="E25" s="114"/>
      <c r="F25" s="114" t="e">
        <f t="shared" si="1"/>
        <v>#DIV/0!</v>
      </c>
      <c r="G25" s="120"/>
      <c r="H25" s="111"/>
    </row>
    <row r="26" spans="1:8">
      <c r="A26" s="87" t="s">
        <v>61</v>
      </c>
      <c r="B26" s="19" t="s">
        <v>25</v>
      </c>
      <c r="C26" s="120">
        <f>C27+C28</f>
        <v>26381</v>
      </c>
      <c r="D26" s="120">
        <f>D27+D28</f>
        <v>7175.5479999999998</v>
      </c>
      <c r="E26" s="114">
        <f t="shared" si="0"/>
        <v>27.199681589022401</v>
      </c>
      <c r="F26" s="114">
        <f t="shared" si="1"/>
        <v>101.56733094588294</v>
      </c>
      <c r="G26" s="120">
        <f>G27+G28</f>
        <v>7064.8189069999999</v>
      </c>
      <c r="H26" s="111"/>
    </row>
    <row r="27" spans="1:8" ht="22.5" customHeight="1">
      <c r="A27" s="87"/>
      <c r="B27" s="121" t="s">
        <v>26</v>
      </c>
      <c r="C27" s="122">
        <v>3491</v>
      </c>
      <c r="D27" s="123">
        <v>842.70100000000002</v>
      </c>
      <c r="E27" s="114">
        <f t="shared" si="0"/>
        <v>24.139243769693497</v>
      </c>
      <c r="F27" s="114">
        <f t="shared" si="1"/>
        <v>103.01388189074312</v>
      </c>
      <c r="G27" s="122">
        <v>818.04605800000002</v>
      </c>
      <c r="H27" s="111"/>
    </row>
    <row r="28" spans="1:8" ht="20.25" customHeight="1">
      <c r="A28" s="87"/>
      <c r="B28" s="121" t="s">
        <v>27</v>
      </c>
      <c r="C28" s="122">
        <v>22890</v>
      </c>
      <c r="D28" s="123">
        <v>6332.8469999999998</v>
      </c>
      <c r="E28" s="114">
        <f t="shared" si="0"/>
        <v>27.666435124508521</v>
      </c>
      <c r="F28" s="114">
        <f t="shared" si="1"/>
        <v>101.37789788552627</v>
      </c>
      <c r="G28" s="122">
        <v>6246.772849</v>
      </c>
      <c r="H28" s="111"/>
    </row>
    <row r="29" spans="1:8" ht="31.5">
      <c r="A29" s="87" t="s">
        <v>62</v>
      </c>
      <c r="B29" s="19" t="s">
        <v>28</v>
      </c>
      <c r="C29" s="120">
        <v>301</v>
      </c>
      <c r="D29" s="124">
        <v>85.2</v>
      </c>
      <c r="E29" s="114">
        <f t="shared" si="0"/>
        <v>28.305647840531563</v>
      </c>
      <c r="F29" s="114">
        <f t="shared" si="1"/>
        <v>86.804684416832217</v>
      </c>
      <c r="G29" s="120">
        <v>98.151385000000005</v>
      </c>
      <c r="H29" s="111"/>
    </row>
    <row r="30" spans="1:8" ht="35.25" customHeight="1">
      <c r="A30" s="87" t="s">
        <v>99</v>
      </c>
      <c r="B30" s="19" t="s">
        <v>98</v>
      </c>
      <c r="C30" s="120">
        <v>1750</v>
      </c>
      <c r="D30" s="124">
        <v>505.84</v>
      </c>
      <c r="E30" s="114">
        <f t="shared" si="0"/>
        <v>28.905142857142856</v>
      </c>
      <c r="F30" s="114">
        <f t="shared" si="1"/>
        <v>106.2615598886929</v>
      </c>
      <c r="G30" s="120">
        <v>476.03291400000001</v>
      </c>
      <c r="H30" s="111"/>
    </row>
    <row r="31" spans="1:8" ht="27.75" customHeight="1">
      <c r="A31" s="87" t="s">
        <v>100</v>
      </c>
      <c r="B31" s="19" t="s">
        <v>30</v>
      </c>
      <c r="C31" s="120"/>
      <c r="D31" s="113"/>
      <c r="E31" s="114"/>
      <c r="F31" s="114"/>
      <c r="G31" s="120"/>
      <c r="H31" s="111"/>
    </row>
    <row r="32" spans="1:8" ht="31.5" customHeight="1">
      <c r="A32" s="5" t="s">
        <v>31</v>
      </c>
      <c r="B32" s="108" t="s">
        <v>32</v>
      </c>
      <c r="C32" s="109">
        <f>C33</f>
        <v>28432</v>
      </c>
      <c r="D32" s="109">
        <f>D33</f>
        <v>7332.424</v>
      </c>
      <c r="E32" s="114">
        <f t="shared" si="0"/>
        <v>25.789335959482273</v>
      </c>
      <c r="F32" s="114">
        <f t="shared" si="1"/>
        <v>127.8005244686357</v>
      </c>
      <c r="G32" s="101">
        <f>1.28376+24.93408+5711.179585</f>
        <v>5737.3974250000001</v>
      </c>
      <c r="H32" s="111"/>
    </row>
    <row r="33" spans="1:8" ht="48" customHeight="1">
      <c r="A33" s="21">
        <v>1</v>
      </c>
      <c r="B33" s="125" t="s">
        <v>33</v>
      </c>
      <c r="C33" s="126">
        <f>C34</f>
        <v>28432</v>
      </c>
      <c r="D33" s="126">
        <f>D34</f>
        <v>7332.424</v>
      </c>
      <c r="E33" s="114">
        <f t="shared" si="0"/>
        <v>25.789335959482273</v>
      </c>
      <c r="F33" s="114">
        <f t="shared" si="1"/>
        <v>127.8005244686357</v>
      </c>
      <c r="G33" s="101">
        <f>1.28376+24.93408+5711.179585</f>
        <v>5737.3974250000001</v>
      </c>
      <c r="H33" s="111"/>
    </row>
    <row r="34" spans="1:8" ht="36" customHeight="1">
      <c r="A34" s="11" t="s">
        <v>34</v>
      </c>
      <c r="B34" s="95" t="s">
        <v>35</v>
      </c>
      <c r="C34" s="116">
        <f>C23</f>
        <v>28432</v>
      </c>
      <c r="D34" s="116">
        <v>7332.424</v>
      </c>
      <c r="E34" s="114">
        <f t="shared" si="0"/>
        <v>25.789335959482273</v>
      </c>
      <c r="F34" s="114">
        <f>D34/G34*100</f>
        <v>127.8005244686357</v>
      </c>
      <c r="G34" s="101">
        <f>1.28376+24.93408+5711.179585</f>
        <v>5737.3974250000001</v>
      </c>
      <c r="H34" s="111"/>
    </row>
    <row r="35" spans="1:8" ht="43.5" customHeight="1">
      <c r="A35" s="11" t="s">
        <v>36</v>
      </c>
      <c r="B35" s="95" t="s">
        <v>37</v>
      </c>
      <c r="C35" s="112"/>
      <c r="D35" s="113"/>
      <c r="E35" s="114"/>
      <c r="F35" s="114"/>
      <c r="G35" s="101"/>
      <c r="H35" s="111"/>
    </row>
    <row r="36" spans="1:8" ht="40.5" customHeight="1">
      <c r="A36" s="21">
        <v>2</v>
      </c>
      <c r="B36" s="125" t="s">
        <v>38</v>
      </c>
      <c r="C36" s="115"/>
      <c r="D36" s="113"/>
      <c r="E36" s="114"/>
      <c r="F36" s="114"/>
      <c r="G36" s="101"/>
      <c r="H36" s="111"/>
    </row>
    <row r="37" spans="1:8" ht="39" customHeight="1">
      <c r="A37" s="11" t="s">
        <v>34</v>
      </c>
      <c r="B37" s="95" t="s">
        <v>39</v>
      </c>
      <c r="C37" s="112"/>
      <c r="D37" s="113"/>
      <c r="E37" s="114"/>
      <c r="F37" s="114"/>
      <c r="G37" s="101"/>
      <c r="H37" s="111"/>
    </row>
    <row r="38" spans="1:8" ht="43.5" customHeight="1">
      <c r="A38" s="11" t="s">
        <v>36</v>
      </c>
      <c r="B38" s="95" t="s">
        <v>40</v>
      </c>
      <c r="C38" s="115"/>
      <c r="D38" s="113"/>
      <c r="E38" s="114"/>
      <c r="F38" s="114"/>
      <c r="G38" s="101"/>
      <c r="H38" s="111"/>
    </row>
    <row r="39" spans="1:8" ht="31.5" customHeight="1">
      <c r="A39" s="5" t="s">
        <v>41</v>
      </c>
      <c r="B39" s="108" t="s">
        <v>42</v>
      </c>
      <c r="C39" s="112">
        <f>C46</f>
        <v>0</v>
      </c>
      <c r="D39" s="127">
        <f>D40+D43+D46</f>
        <v>0</v>
      </c>
      <c r="E39" s="114"/>
      <c r="F39" s="114"/>
      <c r="G39" s="101"/>
      <c r="H39" s="111"/>
    </row>
    <row r="40" spans="1:8">
      <c r="A40" s="21">
        <v>1</v>
      </c>
      <c r="B40" s="125" t="s">
        <v>18</v>
      </c>
      <c r="C40" s="126"/>
      <c r="D40" s="128"/>
      <c r="E40" s="114"/>
      <c r="F40" s="114"/>
      <c r="G40" s="101"/>
      <c r="H40" s="111"/>
    </row>
    <row r="41" spans="1:8">
      <c r="A41" s="5"/>
      <c r="B41" s="95" t="s">
        <v>19</v>
      </c>
      <c r="C41" s="116"/>
      <c r="D41" s="128"/>
      <c r="E41" s="114"/>
      <c r="F41" s="114"/>
      <c r="G41" s="101"/>
      <c r="H41" s="111"/>
    </row>
    <row r="42" spans="1:8">
      <c r="A42" s="5"/>
      <c r="B42" s="95" t="s">
        <v>19</v>
      </c>
      <c r="C42" s="112"/>
      <c r="D42" s="128"/>
      <c r="E42" s="114"/>
      <c r="F42" s="114"/>
      <c r="G42" s="101"/>
      <c r="H42" s="111"/>
    </row>
    <row r="43" spans="1:8">
      <c r="A43" s="21">
        <v>2</v>
      </c>
      <c r="B43" s="95" t="s">
        <v>20</v>
      </c>
      <c r="C43" s="112"/>
      <c r="D43" s="128"/>
      <c r="E43" s="114"/>
      <c r="F43" s="114"/>
      <c r="G43" s="101"/>
      <c r="H43" s="111"/>
    </row>
    <row r="44" spans="1:8">
      <c r="A44" s="5"/>
      <c r="B44" s="95" t="s">
        <v>21</v>
      </c>
      <c r="C44" s="115"/>
      <c r="D44" s="128"/>
      <c r="E44" s="114"/>
      <c r="F44" s="114"/>
      <c r="G44" s="101"/>
      <c r="H44" s="111"/>
    </row>
    <row r="45" spans="1:8">
      <c r="A45" s="11"/>
      <c r="B45" s="95" t="s">
        <v>21</v>
      </c>
      <c r="C45" s="112"/>
      <c r="D45" s="128"/>
      <c r="E45" s="114"/>
      <c r="F45" s="114"/>
      <c r="G45" s="101"/>
      <c r="H45" s="111"/>
    </row>
    <row r="46" spans="1:8">
      <c r="A46" s="97">
        <v>3</v>
      </c>
      <c r="B46" s="19" t="s">
        <v>22</v>
      </c>
      <c r="C46" s="112"/>
      <c r="D46" s="128">
        <f>SUM(D47:D54)</f>
        <v>0</v>
      </c>
      <c r="E46" s="114"/>
      <c r="F46" s="114"/>
      <c r="G46" s="101"/>
      <c r="H46" s="111"/>
    </row>
    <row r="47" spans="1:8">
      <c r="A47" s="18"/>
      <c r="B47" s="19" t="s">
        <v>23</v>
      </c>
      <c r="C47" s="112"/>
      <c r="D47" s="113"/>
      <c r="E47" s="114"/>
      <c r="F47" s="114"/>
      <c r="G47" s="101"/>
      <c r="H47" s="111"/>
    </row>
    <row r="48" spans="1:8" ht="31.5">
      <c r="A48" s="18"/>
      <c r="B48" s="19" t="s">
        <v>24</v>
      </c>
      <c r="C48" s="112"/>
      <c r="D48" s="113"/>
      <c r="E48" s="114"/>
      <c r="F48" s="114"/>
      <c r="G48" s="101"/>
      <c r="H48" s="111"/>
    </row>
    <row r="49" spans="1:8">
      <c r="A49" s="18"/>
      <c r="B49" s="19" t="s">
        <v>25</v>
      </c>
      <c r="C49" s="112"/>
      <c r="D49" s="113"/>
      <c r="E49" s="114"/>
      <c r="F49" s="114"/>
      <c r="G49" s="101"/>
      <c r="H49" s="111"/>
    </row>
    <row r="50" spans="1:8">
      <c r="A50" s="18"/>
      <c r="B50" s="121" t="s">
        <v>26</v>
      </c>
      <c r="C50" s="112"/>
      <c r="D50" s="113"/>
      <c r="E50" s="114"/>
      <c r="F50" s="114"/>
      <c r="G50" s="101"/>
      <c r="H50" s="111"/>
    </row>
    <row r="51" spans="1:8">
      <c r="A51" s="18"/>
      <c r="B51" s="121" t="s">
        <v>43</v>
      </c>
      <c r="C51" s="112"/>
      <c r="D51" s="113"/>
      <c r="E51" s="114"/>
      <c r="F51" s="114"/>
      <c r="G51" s="101"/>
      <c r="H51" s="111"/>
    </row>
    <row r="52" spans="1:8" ht="31.5">
      <c r="A52" s="18"/>
      <c r="B52" s="19" t="s">
        <v>28</v>
      </c>
      <c r="C52" s="112"/>
      <c r="D52" s="128">
        <v>0</v>
      </c>
      <c r="E52" s="114"/>
      <c r="F52" s="114"/>
      <c r="G52" s="101"/>
      <c r="H52" s="111"/>
    </row>
    <row r="53" spans="1:8" ht="31.5">
      <c r="A53" s="18"/>
      <c r="B53" s="19" t="s">
        <v>44</v>
      </c>
      <c r="C53" s="112"/>
      <c r="D53" s="128"/>
      <c r="E53" s="114"/>
      <c r="F53" s="114"/>
      <c r="G53" s="101"/>
      <c r="H53" s="111"/>
    </row>
    <row r="54" spans="1:8">
      <c r="A54" s="18"/>
      <c r="B54" s="19" t="s">
        <v>30</v>
      </c>
      <c r="C54" s="112"/>
      <c r="D54" s="113"/>
      <c r="E54" s="114"/>
      <c r="F54" s="114"/>
      <c r="G54" s="101"/>
      <c r="H54" s="111"/>
    </row>
    <row r="55" spans="1:8" ht="42.75" customHeight="1">
      <c r="A55" s="5" t="s">
        <v>45</v>
      </c>
      <c r="B55" s="108" t="s">
        <v>46</v>
      </c>
      <c r="C55" s="109">
        <f>C56+C99+C130</f>
        <v>6642</v>
      </c>
      <c r="D55" s="129">
        <f t="shared" ref="D55" si="2">D56+D99+D130</f>
        <v>0</v>
      </c>
      <c r="E55" s="114">
        <f t="shared" si="0"/>
        <v>0</v>
      </c>
      <c r="F55" s="114">
        <f>D55/G55*100</f>
        <v>0</v>
      </c>
      <c r="G55" s="101">
        <v>8033</v>
      </c>
      <c r="H55" s="111"/>
    </row>
    <row r="56" spans="1:8" ht="33.75" customHeight="1">
      <c r="A56" s="5" t="s">
        <v>16</v>
      </c>
      <c r="B56" s="108" t="s">
        <v>47</v>
      </c>
      <c r="C56" s="112">
        <f>C57+C60+C67+C70</f>
        <v>6642</v>
      </c>
      <c r="D56" s="130">
        <f t="shared" ref="D56" si="3">D57+D60+D67+D70</f>
        <v>0</v>
      </c>
      <c r="E56" s="114">
        <f t="shared" si="0"/>
        <v>0</v>
      </c>
      <c r="F56" s="114">
        <f>D56/G56*100</f>
        <v>0</v>
      </c>
      <c r="G56" s="101">
        <v>8033</v>
      </c>
      <c r="H56" s="111"/>
    </row>
    <row r="57" spans="1:8" ht="33" customHeight="1">
      <c r="A57" s="5">
        <v>1</v>
      </c>
      <c r="B57" s="108" t="s">
        <v>38</v>
      </c>
      <c r="C57" s="112"/>
      <c r="D57" s="113"/>
      <c r="E57" s="114"/>
      <c r="F57" s="114"/>
      <c r="G57" s="101"/>
      <c r="H57" s="111"/>
    </row>
    <row r="58" spans="1:8" ht="33.75" hidden="1" customHeight="1">
      <c r="A58" s="11" t="s">
        <v>48</v>
      </c>
      <c r="B58" s="95" t="s">
        <v>39</v>
      </c>
      <c r="C58" s="113"/>
      <c r="D58" s="113"/>
      <c r="E58" s="114"/>
      <c r="F58" s="114"/>
      <c r="G58" s="101"/>
      <c r="H58" s="111"/>
    </row>
    <row r="59" spans="1:8" ht="45" hidden="1" customHeight="1">
      <c r="A59" s="11" t="s">
        <v>49</v>
      </c>
      <c r="B59" s="95" t="s">
        <v>40</v>
      </c>
      <c r="C59" s="113"/>
      <c r="D59" s="131"/>
      <c r="E59" s="114"/>
      <c r="F59" s="114"/>
      <c r="G59" s="101"/>
      <c r="H59" s="111"/>
    </row>
    <row r="60" spans="1:8" ht="42.75" customHeight="1">
      <c r="A60" s="23">
        <v>2</v>
      </c>
      <c r="B60" s="108" t="s">
        <v>50</v>
      </c>
      <c r="C60" s="109"/>
      <c r="D60" s="132"/>
      <c r="E60" s="114"/>
      <c r="F60" s="114"/>
      <c r="G60" s="101"/>
      <c r="H60" s="111"/>
    </row>
    <row r="61" spans="1:8" ht="57.75" hidden="1" customHeight="1">
      <c r="A61" s="18" t="s">
        <v>51</v>
      </c>
      <c r="B61" s="95" t="s">
        <v>52</v>
      </c>
      <c r="C61" s="133"/>
      <c r="D61" s="113"/>
      <c r="E61" s="114"/>
      <c r="F61" s="114"/>
      <c r="G61" s="101"/>
      <c r="H61" s="111"/>
    </row>
    <row r="62" spans="1:8" ht="50.25" hidden="1" customHeight="1">
      <c r="A62" s="24"/>
      <c r="B62" s="134" t="s">
        <v>53</v>
      </c>
      <c r="C62" s="133"/>
      <c r="D62" s="113"/>
      <c r="E62" s="114"/>
      <c r="F62" s="114"/>
      <c r="G62" s="101"/>
      <c r="H62" s="111"/>
    </row>
    <row r="63" spans="1:8" ht="31.5" hidden="1">
      <c r="A63" s="24"/>
      <c r="B63" s="134" t="s">
        <v>54</v>
      </c>
      <c r="C63" s="135"/>
      <c r="D63" s="135"/>
      <c r="E63" s="114"/>
      <c r="F63" s="114"/>
      <c r="G63" s="101"/>
      <c r="H63" s="111"/>
    </row>
    <row r="64" spans="1:8" ht="31.5" hidden="1">
      <c r="A64" s="24"/>
      <c r="B64" s="134" t="s">
        <v>55</v>
      </c>
      <c r="C64" s="109"/>
      <c r="D64" s="132"/>
      <c r="E64" s="114"/>
      <c r="F64" s="114"/>
      <c r="G64" s="101"/>
      <c r="H64" s="111"/>
    </row>
    <row r="65" spans="1:8" ht="31.5" hidden="1">
      <c r="A65" s="18" t="s">
        <v>56</v>
      </c>
      <c r="B65" s="95" t="s">
        <v>57</v>
      </c>
      <c r="C65" s="109"/>
      <c r="D65" s="132"/>
      <c r="E65" s="114"/>
      <c r="F65" s="114"/>
      <c r="G65" s="101"/>
      <c r="H65" s="111"/>
    </row>
    <row r="66" spans="1:8" ht="31.5" hidden="1">
      <c r="A66" s="18" t="s">
        <v>58</v>
      </c>
      <c r="B66" s="95" t="s">
        <v>59</v>
      </c>
      <c r="C66" s="109"/>
      <c r="D66" s="132"/>
      <c r="E66" s="114"/>
      <c r="F66" s="114"/>
      <c r="G66" s="101"/>
      <c r="H66" s="111"/>
    </row>
    <row r="67" spans="1:8" ht="31.5">
      <c r="A67" s="5">
        <v>3</v>
      </c>
      <c r="B67" s="108" t="s">
        <v>60</v>
      </c>
      <c r="C67" s="109"/>
      <c r="D67" s="132"/>
      <c r="E67" s="114"/>
      <c r="F67" s="114"/>
      <c r="G67" s="101"/>
      <c r="H67" s="111"/>
    </row>
    <row r="68" spans="1:8" hidden="1">
      <c r="A68" s="11" t="s">
        <v>61</v>
      </c>
      <c r="B68" s="95" t="s">
        <v>35</v>
      </c>
      <c r="C68" s="109"/>
      <c r="D68" s="132"/>
      <c r="E68" s="114" t="e">
        <f t="shared" si="0"/>
        <v>#DIV/0!</v>
      </c>
      <c r="F68" s="114" t="e">
        <f>D68/G68*100</f>
        <v>#DIV/0!</v>
      </c>
      <c r="G68" s="101"/>
      <c r="H68" s="111"/>
    </row>
    <row r="69" spans="1:8" ht="31.5" hidden="1">
      <c r="A69" s="11" t="s">
        <v>62</v>
      </c>
      <c r="B69" s="95" t="s">
        <v>59</v>
      </c>
      <c r="C69" s="109"/>
      <c r="D69" s="132"/>
      <c r="E69" s="114" t="e">
        <f t="shared" si="0"/>
        <v>#DIV/0!</v>
      </c>
      <c r="F69" s="114" t="e">
        <f>D69/G69*100</f>
        <v>#DIV/0!</v>
      </c>
      <c r="G69" s="101"/>
      <c r="H69" s="111"/>
    </row>
    <row r="70" spans="1:8" ht="31.5">
      <c r="A70" s="5">
        <v>4</v>
      </c>
      <c r="B70" s="108" t="s">
        <v>33</v>
      </c>
      <c r="C70" s="136">
        <f>C71+C72</f>
        <v>6642</v>
      </c>
      <c r="D70" s="137">
        <f>D71+D72</f>
        <v>0</v>
      </c>
      <c r="E70" s="114">
        <f t="shared" si="0"/>
        <v>0</v>
      </c>
      <c r="F70" s="114">
        <f>D70/G70*100</f>
        <v>0</v>
      </c>
      <c r="G70" s="101">
        <v>8033</v>
      </c>
      <c r="H70" s="111"/>
    </row>
    <row r="71" spans="1:8" ht="30" customHeight="1">
      <c r="A71" s="11" t="s">
        <v>63</v>
      </c>
      <c r="B71" s="95" t="s">
        <v>119</v>
      </c>
      <c r="C71" s="138"/>
      <c r="D71" s="139"/>
      <c r="E71" s="114"/>
      <c r="F71" s="114">
        <f t="shared" ref="F71:F93" si="4">D71/G71*100</f>
        <v>0</v>
      </c>
      <c r="G71" s="101">
        <v>657</v>
      </c>
      <c r="H71" s="111"/>
    </row>
    <row r="72" spans="1:8" ht="31.5">
      <c r="A72" s="11" t="s">
        <v>64</v>
      </c>
      <c r="B72" s="95" t="s">
        <v>59</v>
      </c>
      <c r="C72" s="138">
        <f>SUM(C91:C98)</f>
        <v>6642</v>
      </c>
      <c r="D72" s="138">
        <f t="shared" ref="D72:E72" si="5">SUM(D91:D98)</f>
        <v>0</v>
      </c>
      <c r="E72" s="138">
        <f t="shared" si="5"/>
        <v>0</v>
      </c>
      <c r="F72" s="114">
        <f t="shared" si="4"/>
        <v>0</v>
      </c>
      <c r="G72" s="101">
        <v>7376</v>
      </c>
      <c r="H72" s="111"/>
    </row>
    <row r="73" spans="1:8" hidden="1">
      <c r="A73" s="5">
        <v>5</v>
      </c>
      <c r="B73" s="108" t="s">
        <v>65</v>
      </c>
      <c r="C73" s="109"/>
      <c r="D73" s="132"/>
      <c r="E73" s="114" t="e">
        <f t="shared" si="0"/>
        <v>#DIV/0!</v>
      </c>
      <c r="F73" s="114" t="e">
        <f t="shared" si="4"/>
        <v>#DIV/0!</v>
      </c>
      <c r="G73" s="101"/>
      <c r="H73" s="111"/>
    </row>
    <row r="74" spans="1:8" hidden="1">
      <c r="A74" s="11" t="s">
        <v>66</v>
      </c>
      <c r="B74" s="95" t="s">
        <v>35</v>
      </c>
      <c r="C74" s="109"/>
      <c r="D74" s="132"/>
      <c r="E74" s="114" t="e">
        <f t="shared" si="0"/>
        <v>#DIV/0!</v>
      </c>
      <c r="F74" s="114" t="e">
        <f t="shared" si="4"/>
        <v>#DIV/0!</v>
      </c>
      <c r="G74" s="101"/>
      <c r="H74" s="111"/>
    </row>
    <row r="75" spans="1:8" ht="31.5" hidden="1">
      <c r="A75" s="11" t="s">
        <v>67</v>
      </c>
      <c r="B75" s="95" t="s">
        <v>59</v>
      </c>
      <c r="C75" s="109"/>
      <c r="D75" s="132"/>
      <c r="E75" s="114" t="e">
        <f t="shared" si="0"/>
        <v>#DIV/0!</v>
      </c>
      <c r="F75" s="114" t="e">
        <f t="shared" si="4"/>
        <v>#DIV/0!</v>
      </c>
      <c r="G75" s="101"/>
      <c r="H75" s="111"/>
    </row>
    <row r="76" spans="1:8" hidden="1">
      <c r="A76" s="5">
        <v>6</v>
      </c>
      <c r="B76" s="108" t="s">
        <v>68</v>
      </c>
      <c r="C76" s="109"/>
      <c r="D76" s="132"/>
      <c r="E76" s="114" t="e">
        <f t="shared" si="0"/>
        <v>#DIV/0!</v>
      </c>
      <c r="F76" s="114" t="e">
        <f t="shared" si="4"/>
        <v>#DIV/0!</v>
      </c>
      <c r="G76" s="101"/>
      <c r="H76" s="111"/>
    </row>
    <row r="77" spans="1:8" hidden="1">
      <c r="A77" s="11" t="s">
        <v>69</v>
      </c>
      <c r="B77" s="95" t="s">
        <v>35</v>
      </c>
      <c r="C77" s="109"/>
      <c r="D77" s="132"/>
      <c r="E77" s="114" t="e">
        <f t="shared" si="0"/>
        <v>#DIV/0!</v>
      </c>
      <c r="F77" s="114" t="e">
        <f t="shared" si="4"/>
        <v>#DIV/0!</v>
      </c>
      <c r="G77" s="101"/>
      <c r="H77" s="111"/>
    </row>
    <row r="78" spans="1:8" ht="31.5" hidden="1">
      <c r="A78" s="11" t="s">
        <v>70</v>
      </c>
      <c r="B78" s="95" t="s">
        <v>59</v>
      </c>
      <c r="C78" s="109"/>
      <c r="D78" s="132"/>
      <c r="E78" s="114" t="e">
        <f t="shared" si="0"/>
        <v>#DIV/0!</v>
      </c>
      <c r="F78" s="114" t="e">
        <f t="shared" si="4"/>
        <v>#DIV/0!</v>
      </c>
      <c r="G78" s="101"/>
      <c r="H78" s="111"/>
    </row>
    <row r="79" spans="1:8" ht="31.5" hidden="1">
      <c r="A79" s="5">
        <v>7</v>
      </c>
      <c r="B79" s="108" t="s">
        <v>71</v>
      </c>
      <c r="C79" s="109"/>
      <c r="D79" s="132"/>
      <c r="E79" s="114" t="e">
        <f t="shared" si="0"/>
        <v>#DIV/0!</v>
      </c>
      <c r="F79" s="114" t="e">
        <f t="shared" si="4"/>
        <v>#DIV/0!</v>
      </c>
      <c r="G79" s="101"/>
      <c r="H79" s="111"/>
    </row>
    <row r="80" spans="1:8" hidden="1">
      <c r="A80" s="11" t="s">
        <v>72</v>
      </c>
      <c r="B80" s="95" t="s">
        <v>35</v>
      </c>
      <c r="C80" s="109"/>
      <c r="D80" s="132"/>
      <c r="E80" s="114" t="e">
        <f t="shared" si="0"/>
        <v>#DIV/0!</v>
      </c>
      <c r="F80" s="114" t="e">
        <f t="shared" si="4"/>
        <v>#DIV/0!</v>
      </c>
      <c r="G80" s="101"/>
      <c r="H80" s="111"/>
    </row>
    <row r="81" spans="1:8" ht="31.5" hidden="1">
      <c r="A81" s="11" t="s">
        <v>73</v>
      </c>
      <c r="B81" s="95" t="s">
        <v>59</v>
      </c>
      <c r="C81" s="109"/>
      <c r="D81" s="132"/>
      <c r="E81" s="114" t="e">
        <f t="shared" si="0"/>
        <v>#DIV/0!</v>
      </c>
      <c r="F81" s="114" t="e">
        <f t="shared" si="4"/>
        <v>#DIV/0!</v>
      </c>
      <c r="G81" s="101"/>
      <c r="H81" s="111"/>
    </row>
    <row r="82" spans="1:8" ht="31.5" hidden="1">
      <c r="A82" s="5">
        <v>8</v>
      </c>
      <c r="B82" s="108" t="s">
        <v>74</v>
      </c>
      <c r="C82" s="109"/>
      <c r="D82" s="132"/>
      <c r="E82" s="114" t="e">
        <f t="shared" si="0"/>
        <v>#DIV/0!</v>
      </c>
      <c r="F82" s="114" t="e">
        <f t="shared" si="4"/>
        <v>#DIV/0!</v>
      </c>
      <c r="G82" s="101"/>
      <c r="H82" s="111"/>
    </row>
    <row r="83" spans="1:8" hidden="1">
      <c r="A83" s="11" t="s">
        <v>75</v>
      </c>
      <c r="B83" s="95" t="s">
        <v>35</v>
      </c>
      <c r="C83" s="109"/>
      <c r="D83" s="132"/>
      <c r="E83" s="114" t="e">
        <f t="shared" si="0"/>
        <v>#DIV/0!</v>
      </c>
      <c r="F83" s="114" t="e">
        <f t="shared" si="4"/>
        <v>#DIV/0!</v>
      </c>
      <c r="G83" s="101"/>
      <c r="H83" s="111"/>
    </row>
    <row r="84" spans="1:8" ht="31.5" hidden="1">
      <c r="A84" s="11" t="s">
        <v>76</v>
      </c>
      <c r="B84" s="95" t="s">
        <v>59</v>
      </c>
      <c r="C84" s="109"/>
      <c r="D84" s="132"/>
      <c r="E84" s="114" t="e">
        <f t="shared" si="0"/>
        <v>#DIV/0!</v>
      </c>
      <c r="F84" s="114" t="e">
        <f t="shared" si="4"/>
        <v>#DIV/0!</v>
      </c>
      <c r="G84" s="101"/>
      <c r="H84" s="111"/>
    </row>
    <row r="85" spans="1:8" ht="31.5" hidden="1">
      <c r="A85" s="5">
        <v>9</v>
      </c>
      <c r="B85" s="108" t="s">
        <v>77</v>
      </c>
      <c r="C85" s="109"/>
      <c r="D85" s="132"/>
      <c r="E85" s="114" t="e">
        <f t="shared" si="0"/>
        <v>#DIV/0!</v>
      </c>
      <c r="F85" s="114" t="e">
        <f t="shared" si="4"/>
        <v>#DIV/0!</v>
      </c>
      <c r="G85" s="101"/>
      <c r="H85" s="111"/>
    </row>
    <row r="86" spans="1:8" hidden="1">
      <c r="A86" s="11" t="s">
        <v>78</v>
      </c>
      <c r="B86" s="95" t="s">
        <v>35</v>
      </c>
      <c r="C86" s="109"/>
      <c r="D86" s="132"/>
      <c r="E86" s="114" t="e">
        <f t="shared" si="0"/>
        <v>#DIV/0!</v>
      </c>
      <c r="F86" s="114" t="e">
        <f t="shared" si="4"/>
        <v>#DIV/0!</v>
      </c>
      <c r="G86" s="101"/>
      <c r="H86" s="111"/>
    </row>
    <row r="87" spans="1:8" ht="31.5" hidden="1">
      <c r="A87" s="11" t="s">
        <v>79</v>
      </c>
      <c r="B87" s="95" t="s">
        <v>59</v>
      </c>
      <c r="C87" s="109"/>
      <c r="D87" s="132"/>
      <c r="E87" s="114" t="e">
        <f t="shared" ref="E87:E95" si="6">D87/C87*100</f>
        <v>#DIV/0!</v>
      </c>
      <c r="F87" s="114" t="e">
        <f t="shared" si="4"/>
        <v>#DIV/0!</v>
      </c>
      <c r="G87" s="101"/>
      <c r="H87" s="111"/>
    </row>
    <row r="88" spans="1:8" ht="31.5" hidden="1">
      <c r="A88" s="5">
        <v>10</v>
      </c>
      <c r="B88" s="108" t="s">
        <v>80</v>
      </c>
      <c r="C88" s="109"/>
      <c r="D88" s="132"/>
      <c r="E88" s="114" t="e">
        <f t="shared" si="6"/>
        <v>#DIV/0!</v>
      </c>
      <c r="F88" s="114" t="e">
        <f t="shared" si="4"/>
        <v>#DIV/0!</v>
      </c>
      <c r="G88" s="101"/>
      <c r="H88" s="111"/>
    </row>
    <row r="89" spans="1:8" hidden="1">
      <c r="A89" s="11" t="s">
        <v>81</v>
      </c>
      <c r="B89" s="95" t="s">
        <v>35</v>
      </c>
      <c r="C89" s="109"/>
      <c r="D89" s="132"/>
      <c r="E89" s="114" t="e">
        <f t="shared" si="6"/>
        <v>#DIV/0!</v>
      </c>
      <c r="F89" s="114" t="e">
        <f t="shared" si="4"/>
        <v>#DIV/0!</v>
      </c>
      <c r="G89" s="101"/>
      <c r="H89" s="111"/>
    </row>
    <row r="90" spans="1:8" ht="31.5" hidden="1">
      <c r="A90" s="11" t="s">
        <v>82</v>
      </c>
      <c r="B90" s="95" t="s">
        <v>59</v>
      </c>
      <c r="C90" s="109"/>
      <c r="D90" s="132"/>
      <c r="E90" s="114" t="e">
        <f t="shared" si="6"/>
        <v>#DIV/0!</v>
      </c>
      <c r="F90" s="114" t="e">
        <f t="shared" si="4"/>
        <v>#DIV/0!</v>
      </c>
      <c r="G90" s="101"/>
      <c r="H90" s="111"/>
    </row>
    <row r="91" spans="1:8">
      <c r="A91" s="11"/>
      <c r="B91" s="95" t="s">
        <v>109</v>
      </c>
      <c r="C91" s="140">
        <v>0</v>
      </c>
      <c r="D91" s="132">
        <v>0</v>
      </c>
      <c r="E91" s="114"/>
      <c r="F91" s="114">
        <f t="shared" si="4"/>
        <v>0</v>
      </c>
      <c r="G91" s="101">
        <v>164</v>
      </c>
      <c r="H91" s="111"/>
    </row>
    <row r="92" spans="1:8">
      <c r="A92" s="11"/>
      <c r="B92" s="95" t="s">
        <v>110</v>
      </c>
      <c r="C92" s="140">
        <v>0</v>
      </c>
      <c r="D92" s="132">
        <v>0</v>
      </c>
      <c r="E92" s="114"/>
      <c r="F92" s="114"/>
      <c r="G92" s="101">
        <v>0</v>
      </c>
      <c r="H92" s="111"/>
    </row>
    <row r="93" spans="1:8">
      <c r="A93" s="11"/>
      <c r="B93" s="95" t="s">
        <v>111</v>
      </c>
      <c r="C93" s="140">
        <v>1292</v>
      </c>
      <c r="D93" s="132">
        <v>0</v>
      </c>
      <c r="E93" s="114">
        <f t="shared" si="6"/>
        <v>0</v>
      </c>
      <c r="F93" s="114">
        <f t="shared" si="4"/>
        <v>0</v>
      </c>
      <c r="G93" s="101">
        <v>7212</v>
      </c>
      <c r="H93" s="111"/>
    </row>
    <row r="94" spans="1:8">
      <c r="A94" s="11"/>
      <c r="B94" s="95" t="s">
        <v>113</v>
      </c>
      <c r="C94" s="140">
        <v>1350</v>
      </c>
      <c r="D94" s="132">
        <v>0</v>
      </c>
      <c r="E94" s="114">
        <f>D94/C94*100</f>
        <v>0</v>
      </c>
      <c r="F94" s="114"/>
      <c r="G94" s="101">
        <v>0</v>
      </c>
      <c r="H94" s="111"/>
    </row>
    <row r="95" spans="1:8" ht="31.5">
      <c r="A95" s="11"/>
      <c r="B95" s="95" t="s">
        <v>112</v>
      </c>
      <c r="C95" s="140">
        <v>4000</v>
      </c>
      <c r="D95" s="132">
        <v>0</v>
      </c>
      <c r="E95" s="114">
        <f t="shared" si="6"/>
        <v>0</v>
      </c>
      <c r="F95" s="114"/>
      <c r="G95" s="101">
        <v>0</v>
      </c>
      <c r="H95" s="111"/>
    </row>
    <row r="96" spans="1:8">
      <c r="A96" s="11"/>
      <c r="B96" s="95" t="s">
        <v>114</v>
      </c>
      <c r="C96" s="140"/>
      <c r="D96" s="132">
        <v>0</v>
      </c>
      <c r="E96" s="114"/>
      <c r="F96" s="114"/>
      <c r="G96" s="101">
        <v>0</v>
      </c>
      <c r="H96" s="111"/>
    </row>
    <row r="97" spans="1:8">
      <c r="A97" s="11"/>
      <c r="B97" s="95" t="s">
        <v>115</v>
      </c>
      <c r="C97" s="109"/>
      <c r="D97" s="132"/>
      <c r="E97" s="114"/>
      <c r="F97" s="114"/>
      <c r="G97" s="101">
        <v>0</v>
      </c>
      <c r="H97" s="111"/>
    </row>
    <row r="98" spans="1:8">
      <c r="A98" s="11"/>
      <c r="B98" s="95"/>
      <c r="C98" s="109"/>
      <c r="D98" s="132"/>
      <c r="E98" s="114"/>
      <c r="F98" s="114"/>
      <c r="G98" s="101"/>
      <c r="H98" s="111"/>
    </row>
    <row r="99" spans="1:8">
      <c r="A99" s="5" t="s">
        <v>31</v>
      </c>
      <c r="B99" s="108" t="s">
        <v>83</v>
      </c>
      <c r="C99" s="109"/>
      <c r="D99" s="132"/>
      <c r="E99" s="114"/>
      <c r="F99" s="141"/>
      <c r="G99" s="101">
        <f>'[1]Quý 1.2024'!D91</f>
        <v>0</v>
      </c>
      <c r="H99" s="111"/>
    </row>
    <row r="100" spans="1:8" hidden="1">
      <c r="A100" s="5">
        <v>1</v>
      </c>
      <c r="B100" s="108" t="s">
        <v>38</v>
      </c>
      <c r="C100" s="109"/>
      <c r="D100" s="142"/>
      <c r="E100" s="114"/>
      <c r="F100" s="143"/>
      <c r="G100" s="101">
        <f>'[1]Quý 1.2024'!D92</f>
        <v>0</v>
      </c>
      <c r="H100" s="111"/>
    </row>
    <row r="101" spans="1:8" hidden="1">
      <c r="A101" s="11" t="s">
        <v>48</v>
      </c>
      <c r="B101" s="95" t="s">
        <v>84</v>
      </c>
      <c r="C101" s="109"/>
      <c r="D101" s="142"/>
      <c r="E101" s="114"/>
      <c r="F101" s="143"/>
      <c r="G101" s="101">
        <f>'[1]Quý 1.2024'!D93</f>
        <v>0</v>
      </c>
      <c r="H101" s="111"/>
    </row>
    <row r="102" spans="1:8" hidden="1">
      <c r="A102" s="11" t="s">
        <v>49</v>
      </c>
      <c r="B102" s="95" t="s">
        <v>85</v>
      </c>
      <c r="C102" s="109"/>
      <c r="D102" s="142"/>
      <c r="E102" s="114"/>
      <c r="F102" s="143"/>
      <c r="G102" s="101">
        <f>'[1]Quý 1.2024'!D94</f>
        <v>0</v>
      </c>
      <c r="H102" s="111"/>
    </row>
    <row r="103" spans="1:8" ht="31.5" hidden="1">
      <c r="A103" s="23">
        <v>2</v>
      </c>
      <c r="B103" s="108" t="s">
        <v>50</v>
      </c>
      <c r="C103" s="109"/>
      <c r="D103" s="142"/>
      <c r="E103" s="114"/>
      <c r="F103" s="143"/>
      <c r="G103" s="101">
        <f>'[1]Quý 1.2024'!D95</f>
        <v>0</v>
      </c>
      <c r="H103" s="111"/>
    </row>
    <row r="104" spans="1:8" hidden="1">
      <c r="A104" s="11" t="s">
        <v>51</v>
      </c>
      <c r="B104" s="95" t="s">
        <v>84</v>
      </c>
      <c r="C104" s="109"/>
      <c r="D104" s="142"/>
      <c r="E104" s="114"/>
      <c r="F104" s="143"/>
      <c r="G104" s="101">
        <f>'[1]Quý 1.2024'!D96</f>
        <v>0</v>
      </c>
      <c r="H104" s="111"/>
    </row>
    <row r="105" spans="1:8">
      <c r="A105" s="11" t="s">
        <v>56</v>
      </c>
      <c r="B105" s="95" t="s">
        <v>85</v>
      </c>
      <c r="C105" s="109"/>
      <c r="D105" s="142"/>
      <c r="E105" s="114"/>
      <c r="F105" s="143"/>
      <c r="G105" s="101">
        <f>'[1]Quý 1.2024'!D97</f>
        <v>0</v>
      </c>
      <c r="H105" s="111"/>
    </row>
    <row r="106" spans="1:8" ht="31.5">
      <c r="A106" s="5">
        <v>3</v>
      </c>
      <c r="B106" s="108" t="s">
        <v>60</v>
      </c>
      <c r="C106" s="109"/>
      <c r="D106" s="142"/>
      <c r="E106" s="114"/>
      <c r="F106" s="143"/>
      <c r="G106" s="101">
        <f>'[1]Quý 1.2024'!D98</f>
        <v>0</v>
      </c>
      <c r="H106" s="111"/>
    </row>
    <row r="107" spans="1:8">
      <c r="A107" s="11" t="s">
        <v>61</v>
      </c>
      <c r="B107" s="95" t="s">
        <v>84</v>
      </c>
      <c r="C107" s="109"/>
      <c r="D107" s="142"/>
      <c r="E107" s="114"/>
      <c r="F107" s="143"/>
      <c r="G107" s="101">
        <f>'[1]Quý 1.2024'!D99</f>
        <v>0</v>
      </c>
      <c r="H107" s="111"/>
    </row>
    <row r="108" spans="1:8">
      <c r="A108" s="11" t="s">
        <v>62</v>
      </c>
      <c r="B108" s="95" t="s">
        <v>85</v>
      </c>
      <c r="C108" s="109"/>
      <c r="D108" s="142"/>
      <c r="E108" s="114"/>
      <c r="F108" s="143"/>
      <c r="G108" s="101">
        <f>'[1]Quý 1.2024'!D100</f>
        <v>0</v>
      </c>
      <c r="H108" s="111"/>
    </row>
    <row r="109" spans="1:8" ht="31.5">
      <c r="A109" s="5">
        <v>4</v>
      </c>
      <c r="B109" s="108" t="s">
        <v>33</v>
      </c>
      <c r="C109" s="109"/>
      <c r="D109" s="142"/>
      <c r="E109" s="114"/>
      <c r="F109" s="143"/>
      <c r="G109" s="101">
        <f>'[1]Quý 1.2024'!D101</f>
        <v>0</v>
      </c>
      <c r="H109" s="111"/>
    </row>
    <row r="110" spans="1:8">
      <c r="A110" s="11" t="s">
        <v>63</v>
      </c>
      <c r="B110" s="95" t="s">
        <v>84</v>
      </c>
      <c r="C110" s="109"/>
      <c r="D110" s="142"/>
      <c r="E110" s="114"/>
      <c r="F110" s="143"/>
      <c r="G110" s="101">
        <f>'[1]Quý 1.2024'!D102</f>
        <v>0</v>
      </c>
      <c r="H110" s="111"/>
    </row>
    <row r="111" spans="1:8">
      <c r="A111" s="11" t="s">
        <v>64</v>
      </c>
      <c r="B111" s="95" t="s">
        <v>85</v>
      </c>
      <c r="C111" s="109"/>
      <c r="D111" s="142"/>
      <c r="E111" s="114"/>
      <c r="F111" s="143"/>
      <c r="G111" s="101">
        <f>'[1]Quý 1.2024'!D103</f>
        <v>0</v>
      </c>
      <c r="H111" s="111"/>
    </row>
    <row r="112" spans="1:8">
      <c r="A112" s="5">
        <v>5</v>
      </c>
      <c r="B112" s="108" t="s">
        <v>65</v>
      </c>
      <c r="C112" s="109"/>
      <c r="D112" s="142"/>
      <c r="E112" s="114"/>
      <c r="F112" s="143"/>
      <c r="G112" s="101">
        <f>'[1]Quý 1.2024'!D104</f>
        <v>0</v>
      </c>
      <c r="H112" s="111"/>
    </row>
    <row r="113" spans="1:8">
      <c r="A113" s="11" t="s">
        <v>66</v>
      </c>
      <c r="B113" s="95" t="s">
        <v>84</v>
      </c>
      <c r="C113" s="109"/>
      <c r="D113" s="142"/>
      <c r="E113" s="114"/>
      <c r="F113" s="143"/>
      <c r="G113" s="101">
        <f>'[1]Quý 1.2024'!D105</f>
        <v>0</v>
      </c>
      <c r="H113" s="111"/>
    </row>
    <row r="114" spans="1:8">
      <c r="A114" s="11" t="s">
        <v>56</v>
      </c>
      <c r="B114" s="95" t="s">
        <v>85</v>
      </c>
      <c r="C114" s="109"/>
      <c r="D114" s="142"/>
      <c r="E114" s="114"/>
      <c r="F114" s="143"/>
      <c r="G114" s="101">
        <f>'[1]Quý 1.2024'!D106</f>
        <v>0</v>
      </c>
      <c r="H114" s="111"/>
    </row>
    <row r="115" spans="1:8">
      <c r="A115" s="5">
        <v>6</v>
      </c>
      <c r="B115" s="108" t="s">
        <v>68</v>
      </c>
      <c r="C115" s="109"/>
      <c r="D115" s="142"/>
      <c r="E115" s="114"/>
      <c r="F115" s="143"/>
      <c r="G115" s="101">
        <f>'[1]Quý 1.2024'!D107</f>
        <v>0</v>
      </c>
      <c r="H115" s="111"/>
    </row>
    <row r="116" spans="1:8">
      <c r="A116" s="11" t="s">
        <v>69</v>
      </c>
      <c r="B116" s="95" t="s">
        <v>84</v>
      </c>
      <c r="C116" s="109"/>
      <c r="D116" s="142"/>
      <c r="E116" s="114"/>
      <c r="F116" s="143"/>
      <c r="G116" s="101">
        <f>'[1]Quý 1.2024'!D108</f>
        <v>0</v>
      </c>
      <c r="H116" s="111"/>
    </row>
    <row r="117" spans="1:8">
      <c r="A117" s="11" t="s">
        <v>70</v>
      </c>
      <c r="B117" s="95" t="s">
        <v>85</v>
      </c>
      <c r="C117" s="109"/>
      <c r="D117" s="142"/>
      <c r="E117" s="114"/>
      <c r="F117" s="143"/>
      <c r="G117" s="101">
        <f>'[1]Quý 1.2024'!D109</f>
        <v>0</v>
      </c>
      <c r="H117" s="111"/>
    </row>
    <row r="118" spans="1:8" ht="31.5">
      <c r="A118" s="5">
        <v>7</v>
      </c>
      <c r="B118" s="108" t="s">
        <v>71</v>
      </c>
      <c r="C118" s="109"/>
      <c r="D118" s="142"/>
      <c r="E118" s="114"/>
      <c r="F118" s="143"/>
      <c r="G118" s="101">
        <f>'[1]Quý 1.2024'!D110</f>
        <v>0</v>
      </c>
      <c r="H118" s="111"/>
    </row>
    <row r="119" spans="1:8">
      <c r="A119" s="11" t="s">
        <v>72</v>
      </c>
      <c r="B119" s="95" t="s">
        <v>84</v>
      </c>
      <c r="C119" s="109"/>
      <c r="D119" s="142"/>
      <c r="E119" s="114"/>
      <c r="F119" s="143"/>
      <c r="G119" s="101">
        <f>'[1]Quý 1.2024'!D111</f>
        <v>0</v>
      </c>
      <c r="H119" s="111"/>
    </row>
    <row r="120" spans="1:8">
      <c r="A120" s="11" t="s">
        <v>73</v>
      </c>
      <c r="B120" s="95" t="s">
        <v>85</v>
      </c>
      <c r="C120" s="109"/>
      <c r="D120" s="142"/>
      <c r="E120" s="114"/>
      <c r="F120" s="143"/>
      <c r="G120" s="101">
        <f>'[1]Quý 1.2024'!D112</f>
        <v>0</v>
      </c>
      <c r="H120" s="111"/>
    </row>
    <row r="121" spans="1:8" ht="31.5">
      <c r="A121" s="5">
        <v>8</v>
      </c>
      <c r="B121" s="108" t="s">
        <v>74</v>
      </c>
      <c r="C121" s="109"/>
      <c r="D121" s="142"/>
      <c r="E121" s="114"/>
      <c r="F121" s="143"/>
      <c r="G121" s="101">
        <f>'[1]Quý 1.2024'!D113</f>
        <v>0</v>
      </c>
      <c r="H121" s="111"/>
    </row>
    <row r="122" spans="1:8">
      <c r="A122" s="11" t="s">
        <v>75</v>
      </c>
      <c r="B122" s="95" t="s">
        <v>84</v>
      </c>
      <c r="C122" s="109"/>
      <c r="D122" s="142"/>
      <c r="E122" s="114"/>
      <c r="F122" s="143"/>
      <c r="G122" s="101">
        <f>'[1]Quý 1.2024'!D114</f>
        <v>0</v>
      </c>
      <c r="H122" s="111"/>
    </row>
    <row r="123" spans="1:8">
      <c r="A123" s="11" t="s">
        <v>76</v>
      </c>
      <c r="B123" s="95" t="s">
        <v>85</v>
      </c>
      <c r="C123" s="109"/>
      <c r="D123" s="142"/>
      <c r="E123" s="114"/>
      <c r="F123" s="143"/>
      <c r="G123" s="101">
        <f>'[1]Quý 1.2024'!D115</f>
        <v>0</v>
      </c>
      <c r="H123" s="111"/>
    </row>
    <row r="124" spans="1:8" ht="31.5">
      <c r="A124" s="5">
        <v>9</v>
      </c>
      <c r="B124" s="108" t="s">
        <v>77</v>
      </c>
      <c r="C124" s="109"/>
      <c r="D124" s="142"/>
      <c r="E124" s="114"/>
      <c r="F124" s="143"/>
      <c r="G124" s="101">
        <f>'[1]Quý 1.2024'!D116</f>
        <v>0</v>
      </c>
      <c r="H124" s="111"/>
    </row>
    <row r="125" spans="1:8">
      <c r="A125" s="11" t="s">
        <v>78</v>
      </c>
      <c r="B125" s="95" t="s">
        <v>84</v>
      </c>
      <c r="C125" s="109"/>
      <c r="D125" s="142"/>
      <c r="E125" s="114"/>
      <c r="F125" s="143"/>
      <c r="G125" s="101">
        <f>'[1]Quý 1.2024'!D117</f>
        <v>0</v>
      </c>
      <c r="H125" s="111"/>
    </row>
    <row r="126" spans="1:8">
      <c r="A126" s="11" t="s">
        <v>79</v>
      </c>
      <c r="B126" s="95" t="s">
        <v>85</v>
      </c>
      <c r="C126" s="109"/>
      <c r="D126" s="142"/>
      <c r="E126" s="114"/>
      <c r="F126" s="143"/>
      <c r="G126" s="101">
        <f>'[1]Quý 1.2024'!D118</f>
        <v>0</v>
      </c>
      <c r="H126" s="111"/>
    </row>
    <row r="127" spans="1:8" ht="31.5">
      <c r="A127" s="5">
        <v>10</v>
      </c>
      <c r="B127" s="108" t="s">
        <v>80</v>
      </c>
      <c r="C127" s="109"/>
      <c r="D127" s="142"/>
      <c r="E127" s="114"/>
      <c r="F127" s="143"/>
      <c r="G127" s="101">
        <f>'[1]Quý 1.2024'!D119</f>
        <v>0</v>
      </c>
      <c r="H127" s="111"/>
    </row>
    <row r="128" spans="1:8">
      <c r="A128" s="11" t="s">
        <v>81</v>
      </c>
      <c r="B128" s="95" t="s">
        <v>84</v>
      </c>
      <c r="C128" s="109"/>
      <c r="D128" s="142"/>
      <c r="E128" s="114"/>
      <c r="F128" s="143"/>
      <c r="G128" s="101">
        <f>'[1]Quý 1.2024'!D120</f>
        <v>0</v>
      </c>
      <c r="H128" s="111"/>
    </row>
    <row r="129" spans="1:8">
      <c r="A129" s="11" t="s">
        <v>82</v>
      </c>
      <c r="B129" s="95" t="s">
        <v>85</v>
      </c>
      <c r="C129" s="109"/>
      <c r="D129" s="142"/>
      <c r="E129" s="114"/>
      <c r="F129" s="143"/>
      <c r="G129" s="101">
        <f>'[1]Quý 1.2024'!D121</f>
        <v>0</v>
      </c>
      <c r="H129" s="111"/>
    </row>
    <row r="130" spans="1:8">
      <c r="A130" s="5" t="s">
        <v>41</v>
      </c>
      <c r="B130" s="108" t="s">
        <v>86</v>
      </c>
      <c r="C130" s="109"/>
      <c r="D130" s="142"/>
      <c r="E130" s="114"/>
      <c r="F130" s="143"/>
      <c r="G130" s="101">
        <f>'[1]Quý 1.2024'!D122</f>
        <v>0</v>
      </c>
      <c r="H130" s="111"/>
    </row>
    <row r="131" spans="1:8">
      <c r="A131" s="5">
        <v>1</v>
      </c>
      <c r="B131" s="108" t="s">
        <v>38</v>
      </c>
      <c r="C131" s="144"/>
      <c r="D131" s="145"/>
      <c r="E131" s="114"/>
      <c r="F131" s="143"/>
      <c r="G131" s="101">
        <f>'[1]Quý 1.2024'!D123</f>
        <v>0</v>
      </c>
      <c r="H131" s="111"/>
    </row>
    <row r="132" spans="1:8">
      <c r="A132" s="11" t="s">
        <v>48</v>
      </c>
      <c r="B132" s="95" t="s">
        <v>84</v>
      </c>
      <c r="C132" s="144"/>
      <c r="D132" s="145"/>
      <c r="E132" s="114"/>
      <c r="F132" s="143"/>
      <c r="G132" s="101">
        <f>'[1]Quý 1.2024'!D124</f>
        <v>0</v>
      </c>
      <c r="H132" s="111"/>
    </row>
    <row r="133" spans="1:8">
      <c r="A133" s="11" t="s">
        <v>49</v>
      </c>
      <c r="B133" s="95" t="s">
        <v>85</v>
      </c>
      <c r="C133" s="144"/>
      <c r="D133" s="145"/>
      <c r="E133" s="114"/>
      <c r="F133" s="143"/>
      <c r="G133" s="101">
        <f>'[1]Quý 1.2024'!D125</f>
        <v>0</v>
      </c>
      <c r="H133" s="111"/>
    </row>
    <row r="134" spans="1:8" ht="31.5">
      <c r="A134" s="23">
        <v>2</v>
      </c>
      <c r="B134" s="108" t="s">
        <v>50</v>
      </c>
      <c r="C134" s="144"/>
      <c r="D134" s="145"/>
      <c r="E134" s="114"/>
      <c r="F134" s="143"/>
      <c r="G134" s="101">
        <f>'[1]Quý 1.2024'!D126</f>
        <v>0</v>
      </c>
      <c r="H134" s="111"/>
    </row>
    <row r="135" spans="1:8">
      <c r="A135" s="11" t="s">
        <v>51</v>
      </c>
      <c r="B135" s="95" t="s">
        <v>84</v>
      </c>
      <c r="C135" s="144"/>
      <c r="D135" s="145"/>
      <c r="E135" s="114"/>
      <c r="F135" s="143"/>
      <c r="G135" s="101">
        <f>'[1]Quý 1.2024'!D127</f>
        <v>0</v>
      </c>
      <c r="H135" s="111"/>
    </row>
    <row r="136" spans="1:8">
      <c r="A136" s="11" t="s">
        <v>56</v>
      </c>
      <c r="B136" s="95" t="s">
        <v>85</v>
      </c>
      <c r="C136" s="144"/>
      <c r="D136" s="145"/>
      <c r="E136" s="114"/>
      <c r="F136" s="143"/>
      <c r="G136" s="101">
        <f>'[1]Quý 1.2024'!D128</f>
        <v>0</v>
      </c>
      <c r="H136" s="111"/>
    </row>
    <row r="137" spans="1:8" ht="31.5">
      <c r="A137" s="5">
        <v>3</v>
      </c>
      <c r="B137" s="108" t="s">
        <v>60</v>
      </c>
      <c r="C137" s="144"/>
      <c r="D137" s="145"/>
      <c r="E137" s="114"/>
      <c r="F137" s="143"/>
      <c r="G137" s="101">
        <f>'[1]Quý 1.2024'!D129</f>
        <v>0</v>
      </c>
      <c r="H137" s="111"/>
    </row>
    <row r="138" spans="1:8">
      <c r="A138" s="11" t="s">
        <v>61</v>
      </c>
      <c r="B138" s="95" t="s">
        <v>84</v>
      </c>
      <c r="C138" s="144"/>
      <c r="D138" s="145"/>
      <c r="E138" s="114"/>
      <c r="F138" s="143"/>
      <c r="G138" s="101">
        <f>'[1]Quý 1.2024'!D130</f>
        <v>0</v>
      </c>
      <c r="H138" s="111"/>
    </row>
    <row r="139" spans="1:8">
      <c r="A139" s="11" t="s">
        <v>62</v>
      </c>
      <c r="B139" s="95" t="s">
        <v>85</v>
      </c>
      <c r="C139" s="144"/>
      <c r="D139" s="145"/>
      <c r="E139" s="114"/>
      <c r="F139" s="143"/>
      <c r="G139" s="101">
        <f>'[1]Quý 1.2024'!D131</f>
        <v>0</v>
      </c>
      <c r="H139" s="111"/>
    </row>
    <row r="140" spans="1:8" ht="31.5">
      <c r="A140" s="5">
        <v>4</v>
      </c>
      <c r="B140" s="108" t="s">
        <v>33</v>
      </c>
      <c r="C140" s="144"/>
      <c r="D140" s="145"/>
      <c r="E140" s="114"/>
      <c r="F140" s="143"/>
      <c r="G140" s="101">
        <f>'[1]Quý 1.2024'!D132</f>
        <v>0</v>
      </c>
      <c r="H140" s="111"/>
    </row>
    <row r="141" spans="1:8">
      <c r="A141" s="11" t="s">
        <v>63</v>
      </c>
      <c r="B141" s="95" t="s">
        <v>84</v>
      </c>
      <c r="C141" s="144"/>
      <c r="D141" s="145"/>
      <c r="E141" s="114"/>
      <c r="F141" s="143"/>
      <c r="G141" s="101">
        <f>'[1]Quý 1.2024'!D133</f>
        <v>0</v>
      </c>
      <c r="H141" s="111"/>
    </row>
    <row r="142" spans="1:8">
      <c r="A142" s="11" t="s">
        <v>64</v>
      </c>
      <c r="B142" s="95" t="s">
        <v>85</v>
      </c>
      <c r="C142" s="144"/>
      <c r="D142" s="145"/>
      <c r="E142" s="114"/>
      <c r="F142" s="143"/>
      <c r="G142" s="101">
        <f>'[1]Quý 1.2024'!D134</f>
        <v>0</v>
      </c>
      <c r="H142" s="111"/>
    </row>
    <row r="143" spans="1:8">
      <c r="A143" s="5">
        <v>5</v>
      </c>
      <c r="B143" s="108" t="s">
        <v>65</v>
      </c>
      <c r="C143" s="144"/>
      <c r="D143" s="145"/>
      <c r="E143" s="114"/>
      <c r="F143" s="143"/>
      <c r="G143" s="101">
        <f>'[1]Quý 1.2024'!D135</f>
        <v>0</v>
      </c>
      <c r="H143" s="111"/>
    </row>
    <row r="144" spans="1:8">
      <c r="A144" s="11" t="s">
        <v>66</v>
      </c>
      <c r="B144" s="95" t="s">
        <v>84</v>
      </c>
      <c r="C144" s="144"/>
      <c r="D144" s="145"/>
      <c r="E144" s="114"/>
      <c r="F144" s="143"/>
      <c r="G144" s="101">
        <f>'[1]Quý 1.2024'!D136</f>
        <v>0</v>
      </c>
      <c r="H144" s="111"/>
    </row>
    <row r="145" spans="1:8">
      <c r="A145" s="11" t="s">
        <v>56</v>
      </c>
      <c r="B145" s="95" t="s">
        <v>85</v>
      </c>
      <c r="C145" s="144"/>
      <c r="D145" s="145"/>
      <c r="E145" s="114"/>
      <c r="F145" s="143"/>
      <c r="G145" s="101">
        <f>'[1]Quý 1.2024'!D137</f>
        <v>0</v>
      </c>
      <c r="H145" s="111"/>
    </row>
    <row r="146" spans="1:8">
      <c r="A146" s="5">
        <v>6</v>
      </c>
      <c r="B146" s="108" t="s">
        <v>68</v>
      </c>
      <c r="C146" s="144"/>
      <c r="D146" s="145"/>
      <c r="E146" s="114"/>
      <c r="F146" s="143"/>
      <c r="G146" s="101">
        <f>'[1]Quý 1.2024'!D138</f>
        <v>0</v>
      </c>
      <c r="H146" s="111"/>
    </row>
    <row r="147" spans="1:8">
      <c r="A147" s="11" t="s">
        <v>69</v>
      </c>
      <c r="B147" s="95" t="s">
        <v>84</v>
      </c>
      <c r="C147" s="144"/>
      <c r="D147" s="145"/>
      <c r="E147" s="114"/>
      <c r="F147" s="143"/>
      <c r="G147" s="101">
        <f>'[1]Quý 1.2024'!D139</f>
        <v>0</v>
      </c>
      <c r="H147" s="111"/>
    </row>
    <row r="148" spans="1:8">
      <c r="A148" s="11" t="s">
        <v>70</v>
      </c>
      <c r="B148" s="95" t="s">
        <v>85</v>
      </c>
      <c r="C148" s="144"/>
      <c r="D148" s="145"/>
      <c r="E148" s="114"/>
      <c r="F148" s="143"/>
      <c r="G148" s="101">
        <f>'[1]Quý 1.2024'!D140</f>
        <v>0</v>
      </c>
      <c r="H148" s="111"/>
    </row>
    <row r="149" spans="1:8" ht="31.5">
      <c r="A149" s="5">
        <v>7</v>
      </c>
      <c r="B149" s="108" t="s">
        <v>71</v>
      </c>
      <c r="C149" s="144"/>
      <c r="D149" s="145"/>
      <c r="E149" s="114"/>
      <c r="F149" s="143"/>
      <c r="G149" s="101">
        <f>'[1]Quý 1.2024'!D141</f>
        <v>0</v>
      </c>
      <c r="H149" s="111"/>
    </row>
    <row r="150" spans="1:8">
      <c r="A150" s="11" t="s">
        <v>72</v>
      </c>
      <c r="B150" s="95" t="s">
        <v>84</v>
      </c>
      <c r="C150" s="144"/>
      <c r="D150" s="145"/>
      <c r="E150" s="114"/>
      <c r="F150" s="143"/>
      <c r="G150" s="101">
        <f>'[1]Quý 1.2024'!D142</f>
        <v>0</v>
      </c>
      <c r="H150" s="111"/>
    </row>
    <row r="151" spans="1:8">
      <c r="A151" s="11" t="s">
        <v>73</v>
      </c>
      <c r="B151" s="95" t="s">
        <v>85</v>
      </c>
      <c r="C151" s="144"/>
      <c r="D151" s="145"/>
      <c r="E151" s="114"/>
      <c r="F151" s="143"/>
      <c r="G151" s="101">
        <f>'[1]Quý 1.2024'!D143</f>
        <v>0</v>
      </c>
      <c r="H151" s="111"/>
    </row>
    <row r="152" spans="1:8" ht="31.5">
      <c r="A152" s="5">
        <v>8</v>
      </c>
      <c r="B152" s="108" t="s">
        <v>74</v>
      </c>
      <c r="C152" s="144"/>
      <c r="D152" s="145"/>
      <c r="E152" s="114"/>
      <c r="F152" s="143"/>
      <c r="G152" s="101">
        <f>'[1]Quý 1.2024'!D144</f>
        <v>0</v>
      </c>
      <c r="H152" s="111"/>
    </row>
    <row r="153" spans="1:8">
      <c r="A153" s="11" t="s">
        <v>75</v>
      </c>
      <c r="B153" s="95" t="s">
        <v>84</v>
      </c>
      <c r="C153" s="144"/>
      <c r="D153" s="145"/>
      <c r="E153" s="114"/>
      <c r="F153" s="143"/>
      <c r="G153" s="101">
        <f>'[1]Quý 1.2024'!D145</f>
        <v>0</v>
      </c>
      <c r="H153" s="111"/>
    </row>
    <row r="154" spans="1:8">
      <c r="A154" s="11" t="s">
        <v>76</v>
      </c>
      <c r="B154" s="95" t="s">
        <v>85</v>
      </c>
      <c r="C154" s="144"/>
      <c r="D154" s="145"/>
      <c r="E154" s="114"/>
      <c r="F154" s="143"/>
      <c r="G154" s="101">
        <f>'[1]Quý 1.2024'!D146</f>
        <v>0</v>
      </c>
      <c r="H154" s="111"/>
    </row>
    <row r="155" spans="1:8" ht="31.5">
      <c r="A155" s="5">
        <v>9</v>
      </c>
      <c r="B155" s="108" t="s">
        <v>77</v>
      </c>
      <c r="C155" s="144"/>
      <c r="D155" s="145"/>
      <c r="E155" s="114"/>
      <c r="F155" s="143"/>
      <c r="G155" s="101">
        <f>'[1]Quý 1.2024'!D147</f>
        <v>0</v>
      </c>
      <c r="H155" s="111"/>
    </row>
    <row r="156" spans="1:8">
      <c r="A156" s="11" t="s">
        <v>78</v>
      </c>
      <c r="B156" s="95" t="s">
        <v>84</v>
      </c>
      <c r="C156" s="144"/>
      <c r="D156" s="145"/>
      <c r="E156" s="114"/>
      <c r="F156" s="143"/>
      <c r="G156" s="101">
        <f>'[1]Quý 1.2024'!D148</f>
        <v>0</v>
      </c>
      <c r="H156" s="111"/>
    </row>
    <row r="157" spans="1:8">
      <c r="A157" s="11" t="s">
        <v>79</v>
      </c>
      <c r="B157" s="95" t="s">
        <v>85</v>
      </c>
      <c r="C157" s="144"/>
      <c r="D157" s="145"/>
      <c r="E157" s="114"/>
      <c r="F157" s="143"/>
      <c r="G157" s="101">
        <f>'[1]Quý 1.2024'!D149</f>
        <v>0</v>
      </c>
      <c r="H157" s="111"/>
    </row>
    <row r="158" spans="1:8" ht="31.5">
      <c r="A158" s="5">
        <v>10</v>
      </c>
      <c r="B158" s="108" t="s">
        <v>80</v>
      </c>
      <c r="C158" s="144"/>
      <c r="D158" s="145"/>
      <c r="E158" s="114"/>
      <c r="F158" s="143"/>
      <c r="G158" s="101">
        <f>'[1]Quý 1.2024'!D150</f>
        <v>0</v>
      </c>
      <c r="H158" s="111"/>
    </row>
    <row r="159" spans="1:8">
      <c r="A159" s="11" t="s">
        <v>81</v>
      </c>
      <c r="B159" s="95" t="s">
        <v>84</v>
      </c>
      <c r="C159" s="144"/>
      <c r="D159" s="145"/>
      <c r="E159" s="114"/>
      <c r="F159" s="143"/>
      <c r="G159" s="101">
        <f>'[1]Quý 1.2024'!D151</f>
        <v>0</v>
      </c>
      <c r="H159" s="111"/>
    </row>
    <row r="160" spans="1:8">
      <c r="A160" s="11" t="s">
        <v>82</v>
      </c>
      <c r="B160" s="95" t="s">
        <v>85</v>
      </c>
      <c r="C160" s="144"/>
      <c r="D160" s="145"/>
      <c r="E160" s="114"/>
      <c r="F160" s="143"/>
      <c r="G160" s="101">
        <f>'[1]Quý 1.2024'!D152</f>
        <v>0</v>
      </c>
      <c r="H160" s="111"/>
    </row>
    <row r="161" spans="1:8">
      <c r="H161" s="111"/>
    </row>
    <row r="162" spans="1:8" ht="16.5">
      <c r="A162" s="99"/>
      <c r="B162" s="99"/>
      <c r="C162" s="99"/>
      <c r="D162" s="178"/>
      <c r="E162" s="178"/>
      <c r="F162" s="178"/>
    </row>
    <row r="163" spans="1:8" ht="16.5">
      <c r="A163" s="99"/>
      <c r="B163" s="148"/>
      <c r="C163" s="99"/>
      <c r="D163" s="179"/>
      <c r="E163" s="179"/>
      <c r="F163" s="179"/>
    </row>
    <row r="164" spans="1:8" ht="16.5">
      <c r="A164" s="99"/>
      <c r="B164" s="148"/>
      <c r="C164" s="99"/>
      <c r="D164" s="178"/>
      <c r="E164" s="178"/>
      <c r="F164" s="178"/>
    </row>
    <row r="165" spans="1:8" ht="16.5">
      <c r="A165" s="99"/>
      <c r="B165" s="148"/>
      <c r="C165" s="99"/>
      <c r="D165" s="179"/>
      <c r="E165" s="179"/>
      <c r="F165" s="179"/>
    </row>
    <row r="166" spans="1:8" ht="16.5">
      <c r="B166" s="149"/>
      <c r="D166" s="178"/>
      <c r="E166" s="178"/>
      <c r="F166" s="178"/>
    </row>
    <row r="167" spans="1:8" ht="16.5">
      <c r="B167" s="149"/>
      <c r="D167" s="179"/>
      <c r="E167" s="179"/>
      <c r="F167" s="179"/>
    </row>
    <row r="168" spans="1:8" ht="16.5">
      <c r="B168" s="149"/>
      <c r="D168" s="179"/>
      <c r="E168" s="179"/>
      <c r="F168" s="179"/>
    </row>
    <row r="169" spans="1:8" ht="16.5">
      <c r="B169" s="149"/>
      <c r="D169" s="179"/>
      <c r="E169" s="179"/>
      <c r="F169" s="179"/>
    </row>
    <row r="170" spans="1:8" ht="17.25">
      <c r="D170" s="180"/>
      <c r="E170" s="180"/>
      <c r="F170" s="180"/>
    </row>
    <row r="171" spans="1:8" ht="17.25">
      <c r="D171" s="176"/>
      <c r="E171" s="176"/>
      <c r="F171" s="176"/>
    </row>
  </sheetData>
  <mergeCells count="24">
    <mergeCell ref="D171:F171"/>
    <mergeCell ref="A11:F11"/>
    <mergeCell ref="E12:F12"/>
    <mergeCell ref="D162:F162"/>
    <mergeCell ref="D163:F163"/>
    <mergeCell ref="D164:F164"/>
    <mergeCell ref="D165:F165"/>
    <mergeCell ref="D166:F166"/>
    <mergeCell ref="D167:F167"/>
    <mergeCell ref="D168:F168"/>
    <mergeCell ref="D169:F169"/>
    <mergeCell ref="D170:F170"/>
    <mergeCell ref="A10:F10"/>
    <mergeCell ref="A1:F1"/>
    <mergeCell ref="A2:B2"/>
    <mergeCell ref="C2:F2"/>
    <mergeCell ref="A3:B3"/>
    <mergeCell ref="C3:F3"/>
    <mergeCell ref="C4:F4"/>
    <mergeCell ref="C5:F5"/>
    <mergeCell ref="A6:F6"/>
    <mergeCell ref="A7:F7"/>
    <mergeCell ref="A8:F8"/>
    <mergeCell ref="A9:F9"/>
  </mergeCells>
  <pageMargins left="0.7" right="0.7" top="0.75" bottom="0.75" header="0.3" footer="0.3"/>
  <pageSetup paperSize="9" scale="9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
  <sheetViews>
    <sheetView topLeftCell="A4" workbookViewId="0">
      <selection activeCell="E19" sqref="E19"/>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158" t="s">
        <v>0</v>
      </c>
      <c r="B1" s="158"/>
      <c r="C1" s="158"/>
      <c r="D1" s="158"/>
      <c r="E1" s="158"/>
      <c r="F1" s="158"/>
      <c r="G1" s="66"/>
      <c r="H1" s="32"/>
    </row>
    <row r="2" spans="1:8" ht="16.5">
      <c r="A2" s="159" t="s">
        <v>1</v>
      </c>
      <c r="B2" s="159"/>
      <c r="C2" s="160" t="s">
        <v>2</v>
      </c>
      <c r="D2" s="160"/>
      <c r="E2" s="160"/>
      <c r="F2" s="160"/>
      <c r="G2" s="67"/>
      <c r="H2" s="33"/>
    </row>
    <row r="3" spans="1:8" ht="18.75">
      <c r="A3" s="159" t="s">
        <v>3</v>
      </c>
      <c r="B3" s="159"/>
      <c r="C3" s="161" t="s">
        <v>4</v>
      </c>
      <c r="D3" s="161"/>
      <c r="E3" s="161"/>
      <c r="F3" s="161"/>
      <c r="G3" s="67"/>
      <c r="H3" s="33"/>
    </row>
    <row r="4" spans="1:8">
      <c r="A4" s="1"/>
      <c r="B4" s="2"/>
      <c r="C4" s="162"/>
      <c r="D4" s="162"/>
      <c r="E4" s="162"/>
      <c r="F4" s="162"/>
      <c r="G4" s="67"/>
      <c r="H4" s="33"/>
    </row>
    <row r="5" spans="1:8">
      <c r="A5" s="1"/>
      <c r="B5" s="2"/>
      <c r="C5" s="163"/>
      <c r="D5" s="163"/>
      <c r="E5" s="163"/>
      <c r="F5" s="163"/>
      <c r="G5" s="67"/>
      <c r="H5" s="33"/>
    </row>
    <row r="6" spans="1:8">
      <c r="A6" s="164" t="s">
        <v>92</v>
      </c>
      <c r="B6" s="164"/>
      <c r="C6" s="164"/>
      <c r="D6" s="164"/>
      <c r="E6" s="164"/>
      <c r="F6" s="164"/>
      <c r="G6" s="67"/>
      <c r="H6" s="33"/>
    </row>
    <row r="7" spans="1:8">
      <c r="A7" s="165" t="s">
        <v>5</v>
      </c>
      <c r="B7" s="165"/>
      <c r="C7" s="165"/>
      <c r="D7" s="165"/>
      <c r="E7" s="165"/>
      <c r="F7" s="165"/>
      <c r="G7" s="67"/>
      <c r="H7" s="33"/>
    </row>
    <row r="8" spans="1:8">
      <c r="A8" s="165" t="s">
        <v>6</v>
      </c>
      <c r="B8" s="165"/>
      <c r="C8" s="165"/>
      <c r="D8" s="165"/>
      <c r="E8" s="165"/>
      <c r="F8" s="165"/>
      <c r="G8" s="67"/>
      <c r="H8" s="33"/>
    </row>
    <row r="9" spans="1:8" ht="16.5">
      <c r="A9" s="166" t="s">
        <v>7</v>
      </c>
      <c r="B9" s="167"/>
      <c r="C9" s="167"/>
      <c r="D9" s="167"/>
      <c r="E9" s="167"/>
      <c r="F9" s="167"/>
      <c r="G9" s="67"/>
      <c r="H9" s="33"/>
    </row>
    <row r="10" spans="1:8" ht="73.5" customHeight="1">
      <c r="A10" s="152" t="s">
        <v>8</v>
      </c>
      <c r="B10" s="157"/>
      <c r="C10" s="157"/>
      <c r="D10" s="157"/>
      <c r="E10" s="157"/>
      <c r="F10" s="157"/>
      <c r="G10" s="67"/>
      <c r="H10" s="33"/>
    </row>
    <row r="11" spans="1:8" ht="39.75" customHeight="1">
      <c r="A11" s="152" t="s">
        <v>95</v>
      </c>
      <c r="B11" s="152"/>
      <c r="C11" s="152"/>
      <c r="D11" s="152"/>
      <c r="E11" s="152"/>
      <c r="F11" s="152"/>
      <c r="G11" s="67"/>
      <c r="H11" s="33"/>
    </row>
    <row r="12" spans="1:8">
      <c r="A12" s="3"/>
      <c r="B12" s="4"/>
      <c r="C12" s="4"/>
      <c r="D12" s="4"/>
      <c r="E12" s="153" t="s">
        <v>9</v>
      </c>
      <c r="F12" s="153"/>
      <c r="G12" s="4"/>
      <c r="H12" s="33"/>
    </row>
    <row r="13" spans="1:8" ht="63">
      <c r="A13" s="41" t="s">
        <v>10</v>
      </c>
      <c r="B13" s="42" t="s">
        <v>11</v>
      </c>
      <c r="C13" s="41" t="s">
        <v>12</v>
      </c>
      <c r="D13" s="41" t="s">
        <v>93</v>
      </c>
      <c r="E13" s="43" t="s">
        <v>13</v>
      </c>
      <c r="F13" s="41" t="s">
        <v>94</v>
      </c>
      <c r="G13" s="4" t="s">
        <v>96</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58650</v>
      </c>
      <c r="D16" s="45">
        <f>D17+D20+D23</f>
        <v>18264.888999999999</v>
      </c>
      <c r="E16" s="13">
        <f>D16/C16*100</f>
        <v>31.142180733162828</v>
      </c>
      <c r="F16" s="13">
        <f t="shared" ref="F16" si="0">D16/G16*100</f>
        <v>129.56445436292242</v>
      </c>
      <c r="G16" s="68">
        <f>'Quý 1.2023'!D16</f>
        <v>14097.145</v>
      </c>
      <c r="H16" s="85"/>
    </row>
    <row r="17" spans="1:8">
      <c r="A17" s="11">
        <v>1</v>
      </c>
      <c r="B17" s="12" t="s">
        <v>18</v>
      </c>
      <c r="C17" s="79"/>
      <c r="D17" s="46"/>
      <c r="E17" s="13"/>
      <c r="F17" s="13"/>
      <c r="G17" s="68">
        <f>'Quý 1.2023'!D17</f>
        <v>0</v>
      </c>
      <c r="H17" s="85"/>
    </row>
    <row r="18" spans="1:8">
      <c r="A18" s="11"/>
      <c r="B18" s="12" t="s">
        <v>19</v>
      </c>
      <c r="C18" s="80"/>
      <c r="D18" s="46"/>
      <c r="E18" s="13"/>
      <c r="F18" s="13"/>
      <c r="G18" s="68">
        <f>'Quý 1.2023'!D18</f>
        <v>0</v>
      </c>
      <c r="H18" s="85"/>
    </row>
    <row r="19" spans="1:8">
      <c r="A19" s="11"/>
      <c r="B19" s="12" t="s">
        <v>19</v>
      </c>
      <c r="C19" s="79"/>
      <c r="D19" s="46"/>
      <c r="E19" s="13"/>
      <c r="F19" s="13"/>
      <c r="G19" s="68">
        <f>'Quý 1.2023'!D19</f>
        <v>0</v>
      </c>
      <c r="H19" s="85"/>
    </row>
    <row r="20" spans="1:8">
      <c r="A20" s="11">
        <v>2</v>
      </c>
      <c r="B20" s="12" t="s">
        <v>20</v>
      </c>
      <c r="C20" s="79"/>
      <c r="D20" s="46"/>
      <c r="E20" s="13"/>
      <c r="F20" s="13"/>
      <c r="G20" s="68">
        <f>'Quý 1.2023'!D20</f>
        <v>0</v>
      </c>
      <c r="H20" s="85"/>
    </row>
    <row r="21" spans="1:8">
      <c r="A21" s="11"/>
      <c r="B21" s="12" t="s">
        <v>21</v>
      </c>
      <c r="C21" s="51"/>
      <c r="D21" s="46"/>
      <c r="E21" s="13"/>
      <c r="F21" s="13"/>
      <c r="G21" s="68">
        <f>'Quý 1.2023'!D21</f>
        <v>0</v>
      </c>
      <c r="H21" s="85"/>
    </row>
    <row r="22" spans="1:8">
      <c r="A22" s="11"/>
      <c r="B22" s="12" t="s">
        <v>21</v>
      </c>
      <c r="C22" s="79"/>
      <c r="D22" s="46"/>
      <c r="E22" s="13"/>
      <c r="F22" s="13"/>
      <c r="G22" s="68">
        <f>'Quý 1.2023'!D22</f>
        <v>0</v>
      </c>
      <c r="H22" s="85"/>
    </row>
    <row r="23" spans="1:8">
      <c r="A23" s="15">
        <v>3</v>
      </c>
      <c r="B23" s="16" t="s">
        <v>22</v>
      </c>
      <c r="C23" s="47">
        <f t="shared" ref="C23:D23" si="1">C26+C29+C30</f>
        <v>58650</v>
      </c>
      <c r="D23" s="47">
        <f t="shared" si="1"/>
        <v>18264.888999999999</v>
      </c>
      <c r="E23" s="13">
        <f t="shared" ref="E23:E86" si="2">D23/C23*100</f>
        <v>31.142180733162828</v>
      </c>
      <c r="F23" s="13">
        <f>D23/G23*100</f>
        <v>129.56445436292242</v>
      </c>
      <c r="G23" s="68">
        <f>'Quý 1.2023'!D23</f>
        <v>14097.145</v>
      </c>
      <c r="H23" s="85"/>
    </row>
    <row r="24" spans="1:8" hidden="1">
      <c r="A24" s="17"/>
      <c r="B24" s="16" t="s">
        <v>23</v>
      </c>
      <c r="C24" s="47"/>
      <c r="D24" s="46"/>
      <c r="E24" s="13"/>
      <c r="F24" s="13"/>
      <c r="G24" s="68">
        <f>'Quý 1.2023'!D24</f>
        <v>0</v>
      </c>
      <c r="H24" s="85"/>
    </row>
    <row r="25" spans="1:8" ht="31.5" hidden="1">
      <c r="A25" s="17"/>
      <c r="B25" s="16" t="s">
        <v>24</v>
      </c>
      <c r="C25" s="47"/>
      <c r="D25" s="46"/>
      <c r="E25" s="13"/>
      <c r="F25" s="13"/>
      <c r="G25" s="68">
        <f>'Quý 1.2023'!D25</f>
        <v>0</v>
      </c>
      <c r="H25" s="85"/>
    </row>
    <row r="26" spans="1:8">
      <c r="A26" s="18"/>
      <c r="B26" s="19" t="s">
        <v>25</v>
      </c>
      <c r="C26" s="47">
        <f>C27+C28</f>
        <v>57000</v>
      </c>
      <c r="D26" s="46">
        <f>SUM(D27:D28)</f>
        <v>17983.743999999999</v>
      </c>
      <c r="E26" s="13">
        <f t="shared" si="2"/>
        <v>31.550428070175435</v>
      </c>
      <c r="F26" s="13">
        <f t="shared" ref="F26:F34" si="3">D26/G26*100</f>
        <v>130.53454307904477</v>
      </c>
      <c r="G26" s="68">
        <f>'Quý 1.2023'!D26</f>
        <v>13777</v>
      </c>
      <c r="H26" s="85"/>
    </row>
    <row r="27" spans="1:8">
      <c r="A27" s="17"/>
      <c r="B27" s="20" t="s">
        <v>26</v>
      </c>
      <c r="C27" s="81">
        <v>11000</v>
      </c>
      <c r="D27" s="48">
        <v>2999.7440000000001</v>
      </c>
      <c r="E27" s="13">
        <f t="shared" si="2"/>
        <v>27.270399999999999</v>
      </c>
      <c r="F27" s="13">
        <f t="shared" si="3"/>
        <v>117.68316987053747</v>
      </c>
      <c r="G27" s="68">
        <f>'Quý 1.2023'!D27</f>
        <v>2549</v>
      </c>
      <c r="H27" s="85"/>
    </row>
    <row r="28" spans="1:8" ht="18.75" customHeight="1">
      <c r="A28" s="17"/>
      <c r="B28" s="20" t="s">
        <v>27</v>
      </c>
      <c r="C28" s="81">
        <v>46000</v>
      </c>
      <c r="D28" s="48">
        <v>14984</v>
      </c>
      <c r="E28" s="13">
        <f t="shared" si="2"/>
        <v>32.573913043478257</v>
      </c>
      <c r="F28" s="13">
        <f t="shared" si="3"/>
        <v>133.45208407552548</v>
      </c>
      <c r="G28" s="68">
        <f>'Quý 1.2023'!D28</f>
        <v>11228</v>
      </c>
      <c r="H28" s="85"/>
    </row>
    <row r="29" spans="1:8" ht="31.5">
      <c r="A29" s="17"/>
      <c r="B29" s="16" t="s">
        <v>28</v>
      </c>
      <c r="C29" s="47">
        <v>1200</v>
      </c>
      <c r="D29" s="49">
        <f>24+16.5+18</f>
        <v>58.5</v>
      </c>
      <c r="E29" s="13">
        <f t="shared" si="2"/>
        <v>4.875</v>
      </c>
      <c r="F29" s="13"/>
      <c r="G29" s="68">
        <f>'Quý 1.2023'!D29</f>
        <v>97.5</v>
      </c>
      <c r="H29" s="85"/>
    </row>
    <row r="30" spans="1:8" ht="31.5">
      <c r="A30" s="18"/>
      <c r="B30" s="19" t="s">
        <v>29</v>
      </c>
      <c r="C30" s="47">
        <v>450</v>
      </c>
      <c r="D30" s="49">
        <v>222.64500000000001</v>
      </c>
      <c r="E30" s="13">
        <f t="shared" si="2"/>
        <v>49.476666666666667</v>
      </c>
      <c r="F30" s="13">
        <f t="shared" si="3"/>
        <v>100</v>
      </c>
      <c r="G30" s="68">
        <f>'Quý 1.2023'!D30</f>
        <v>222.64500000000001</v>
      </c>
      <c r="H30" s="85"/>
    </row>
    <row r="31" spans="1:8">
      <c r="A31" s="17"/>
      <c r="B31" s="16" t="s">
        <v>30</v>
      </c>
      <c r="C31" s="47"/>
      <c r="D31" s="46">
        <v>11.602</v>
      </c>
      <c r="E31" s="13"/>
      <c r="F31" s="13"/>
      <c r="G31" s="68">
        <f>'Quý 1.2023'!D31</f>
        <v>0</v>
      </c>
      <c r="H31" s="85"/>
    </row>
    <row r="32" spans="1:8" ht="31.5" customHeight="1">
      <c r="A32" s="5" t="s">
        <v>31</v>
      </c>
      <c r="B32" s="8" t="s">
        <v>32</v>
      </c>
      <c r="C32" s="45">
        <f>C33</f>
        <v>58650</v>
      </c>
      <c r="D32" s="45">
        <f>D33</f>
        <v>14954</v>
      </c>
      <c r="E32" s="13">
        <f t="shared" si="2"/>
        <v>25.497016197783463</v>
      </c>
      <c r="F32" s="13">
        <f t="shared" si="3"/>
        <v>148.87008461921354</v>
      </c>
      <c r="G32" s="68">
        <f>'Quý 1.2023'!D32</f>
        <v>10045</v>
      </c>
      <c r="H32" s="85"/>
    </row>
    <row r="33" spans="1:8" ht="48" customHeight="1">
      <c r="A33" s="21">
        <v>1</v>
      </c>
      <c r="B33" s="22" t="s">
        <v>33</v>
      </c>
      <c r="C33" s="50">
        <f>C34</f>
        <v>58650</v>
      </c>
      <c r="D33" s="50">
        <f>D34</f>
        <v>14954</v>
      </c>
      <c r="E33" s="13">
        <f t="shared" si="2"/>
        <v>25.497016197783463</v>
      </c>
      <c r="F33" s="13">
        <f t="shared" si="3"/>
        <v>148.87008461921354</v>
      </c>
      <c r="G33" s="68">
        <f>'Quý 1.2023'!D33</f>
        <v>10045</v>
      </c>
      <c r="H33" s="85"/>
    </row>
    <row r="34" spans="1:8" ht="36" customHeight="1">
      <c r="A34" s="11" t="s">
        <v>34</v>
      </c>
      <c r="B34" s="12" t="s">
        <v>35</v>
      </c>
      <c r="C34" s="51">
        <f>C23</f>
        <v>58650</v>
      </c>
      <c r="D34" s="51">
        <v>14954</v>
      </c>
      <c r="E34" s="13">
        <f t="shared" si="2"/>
        <v>25.497016197783463</v>
      </c>
      <c r="F34" s="13">
        <f t="shared" si="3"/>
        <v>148.87008461921354</v>
      </c>
      <c r="G34" s="68">
        <f>'Quý 1.2023'!D34</f>
        <v>10045</v>
      </c>
      <c r="H34" s="85"/>
    </row>
    <row r="35" spans="1:8" ht="43.5" customHeight="1">
      <c r="A35" s="11" t="s">
        <v>36</v>
      </c>
      <c r="B35" s="12" t="s">
        <v>37</v>
      </c>
      <c r="C35" s="79"/>
      <c r="D35" s="46"/>
      <c r="E35" s="13"/>
      <c r="F35" s="13"/>
      <c r="G35" s="68">
        <f>'Quý 1.2023'!D35</f>
        <v>0</v>
      </c>
      <c r="H35" s="85"/>
    </row>
    <row r="36" spans="1:8" ht="40.5" customHeight="1">
      <c r="A36" s="21">
        <v>2</v>
      </c>
      <c r="B36" s="22" t="s">
        <v>38</v>
      </c>
      <c r="C36" s="80"/>
      <c r="D36" s="46"/>
      <c r="E36" s="13"/>
      <c r="F36" s="13"/>
      <c r="G36" s="68">
        <f>'Quý 1.2023'!D36</f>
        <v>0</v>
      </c>
      <c r="H36" s="85"/>
    </row>
    <row r="37" spans="1:8" ht="39" customHeight="1">
      <c r="A37" s="11" t="s">
        <v>34</v>
      </c>
      <c r="B37" s="12" t="s">
        <v>39</v>
      </c>
      <c r="C37" s="79"/>
      <c r="D37" s="46"/>
      <c r="E37" s="13"/>
      <c r="F37" s="13"/>
      <c r="G37" s="68">
        <f>'Quý 1.2023'!D37</f>
        <v>0</v>
      </c>
      <c r="H37" s="85"/>
    </row>
    <row r="38" spans="1:8" ht="43.5" customHeight="1">
      <c r="A38" s="11" t="s">
        <v>36</v>
      </c>
      <c r="B38" s="12" t="s">
        <v>40</v>
      </c>
      <c r="C38" s="80"/>
      <c r="D38" s="46"/>
      <c r="E38" s="13"/>
      <c r="F38" s="13"/>
      <c r="G38" s="68">
        <f>'Quý 1.2023'!D38</f>
        <v>0</v>
      </c>
      <c r="H38" s="85"/>
    </row>
    <row r="39" spans="1:8" ht="31.5" customHeight="1">
      <c r="A39" s="5" t="s">
        <v>41</v>
      </c>
      <c r="B39" s="8" t="s">
        <v>42</v>
      </c>
      <c r="C39" s="79">
        <f>C46</f>
        <v>0</v>
      </c>
      <c r="D39" s="52">
        <f>D40+D43+D46</f>
        <v>0</v>
      </c>
      <c r="E39" s="13"/>
      <c r="F39" s="13"/>
      <c r="G39" s="68">
        <f>'Quý 1.2023'!D39</f>
        <v>0</v>
      </c>
      <c r="H39" s="85"/>
    </row>
    <row r="40" spans="1:8">
      <c r="A40" s="21">
        <v>1</v>
      </c>
      <c r="B40" s="22" t="s">
        <v>18</v>
      </c>
      <c r="C40" s="50"/>
      <c r="D40" s="53"/>
      <c r="E40" s="13"/>
      <c r="F40" s="13"/>
      <c r="G40" s="68">
        <f>'Quý 1.2023'!D40</f>
        <v>0</v>
      </c>
      <c r="H40" s="85"/>
    </row>
    <row r="41" spans="1:8">
      <c r="A41" s="5"/>
      <c r="B41" s="12" t="s">
        <v>19</v>
      </c>
      <c r="C41" s="51"/>
      <c r="D41" s="53"/>
      <c r="E41" s="13"/>
      <c r="F41" s="13"/>
      <c r="G41" s="68">
        <f>'Quý 1.2023'!D41</f>
        <v>0</v>
      </c>
      <c r="H41" s="85"/>
    </row>
    <row r="42" spans="1:8">
      <c r="A42" s="5"/>
      <c r="B42" s="12" t="s">
        <v>19</v>
      </c>
      <c r="C42" s="79"/>
      <c r="D42" s="53"/>
      <c r="E42" s="13"/>
      <c r="F42" s="13"/>
      <c r="G42" s="68">
        <f>'Quý 1.2023'!D42</f>
        <v>0</v>
      </c>
      <c r="H42" s="85"/>
    </row>
    <row r="43" spans="1:8">
      <c r="A43" s="21">
        <v>2</v>
      </c>
      <c r="B43" s="12" t="s">
        <v>20</v>
      </c>
      <c r="C43" s="79"/>
      <c r="D43" s="53"/>
      <c r="E43" s="13"/>
      <c r="F43" s="13"/>
      <c r="G43" s="68">
        <f>'Quý 1.2023'!D43</f>
        <v>0</v>
      </c>
      <c r="H43" s="85"/>
    </row>
    <row r="44" spans="1:8">
      <c r="A44" s="5"/>
      <c r="B44" s="12" t="s">
        <v>21</v>
      </c>
      <c r="C44" s="80"/>
      <c r="D44" s="53"/>
      <c r="E44" s="13"/>
      <c r="F44" s="13"/>
      <c r="G44" s="68">
        <f>'Quý 1.2023'!D44</f>
        <v>0</v>
      </c>
      <c r="H44" s="85"/>
    </row>
    <row r="45" spans="1:8">
      <c r="A45" s="11"/>
      <c r="B45" s="12" t="s">
        <v>21</v>
      </c>
      <c r="C45" s="79"/>
      <c r="D45" s="53"/>
      <c r="E45" s="13"/>
      <c r="F45" s="13"/>
      <c r="G45" s="68">
        <f>'Quý 1.2023'!D45</f>
        <v>0</v>
      </c>
      <c r="H45" s="85"/>
    </row>
    <row r="46" spans="1:8">
      <c r="A46" s="15">
        <v>3</v>
      </c>
      <c r="B46" s="16" t="s">
        <v>22</v>
      </c>
      <c r="C46" s="79"/>
      <c r="D46" s="53">
        <f>SUM(D47:D54)</f>
        <v>0</v>
      </c>
      <c r="E46" s="13"/>
      <c r="F46" s="13"/>
      <c r="G46" s="68">
        <f>'Quý 1.2023'!D46</f>
        <v>0</v>
      </c>
      <c r="H46" s="85"/>
    </row>
    <row r="47" spans="1:8">
      <c r="A47" s="17"/>
      <c r="B47" s="16" t="s">
        <v>23</v>
      </c>
      <c r="C47" s="79"/>
      <c r="D47" s="46"/>
      <c r="E47" s="13"/>
      <c r="F47" s="13"/>
      <c r="G47" s="68">
        <f>'Quý 1.2023'!D47</f>
        <v>0</v>
      </c>
      <c r="H47" s="85"/>
    </row>
    <row r="48" spans="1:8" ht="31.5">
      <c r="A48" s="17"/>
      <c r="B48" s="16" t="s">
        <v>24</v>
      </c>
      <c r="C48" s="79"/>
      <c r="D48" s="46"/>
      <c r="E48" s="13"/>
      <c r="F48" s="13"/>
      <c r="G48" s="68">
        <f>'Quý 1.2023'!D48</f>
        <v>0</v>
      </c>
      <c r="H48" s="85"/>
    </row>
    <row r="49" spans="1:8">
      <c r="A49" s="18"/>
      <c r="B49" s="19" t="s">
        <v>25</v>
      </c>
      <c r="C49" s="79"/>
      <c r="D49" s="46"/>
      <c r="E49" s="13"/>
      <c r="F49" s="13"/>
      <c r="G49" s="68">
        <f>'Quý 1.2023'!D49</f>
        <v>0</v>
      </c>
      <c r="H49" s="85"/>
    </row>
    <row r="50" spans="1:8">
      <c r="A50" s="17"/>
      <c r="B50" s="20" t="s">
        <v>26</v>
      </c>
      <c r="C50" s="79"/>
      <c r="D50" s="46"/>
      <c r="E50" s="13"/>
      <c r="F50" s="13"/>
      <c r="G50" s="68">
        <f>'Quý 1.2023'!D50</f>
        <v>0</v>
      </c>
      <c r="H50" s="85"/>
    </row>
    <row r="51" spans="1:8">
      <c r="A51" s="17"/>
      <c r="B51" s="20" t="s">
        <v>43</v>
      </c>
      <c r="C51" s="79"/>
      <c r="D51" s="46"/>
      <c r="E51" s="13"/>
      <c r="F51" s="13"/>
      <c r="G51" s="68">
        <f>'Quý 1.2023'!D51</f>
        <v>0</v>
      </c>
      <c r="H51" s="85"/>
    </row>
    <row r="52" spans="1:8" ht="31.5">
      <c r="A52" s="17"/>
      <c r="B52" s="16" t="s">
        <v>28</v>
      </c>
      <c r="C52" s="79"/>
      <c r="D52" s="53">
        <v>0</v>
      </c>
      <c r="E52" s="13"/>
      <c r="F52" s="13"/>
      <c r="G52" s="68">
        <f>'Quý 1.2023'!D52</f>
        <v>0</v>
      </c>
      <c r="H52" s="85"/>
    </row>
    <row r="53" spans="1:8" ht="31.5">
      <c r="A53" s="18"/>
      <c r="B53" s="19" t="s">
        <v>44</v>
      </c>
      <c r="C53" s="79"/>
      <c r="D53" s="53"/>
      <c r="E53" s="13"/>
      <c r="F53" s="13"/>
      <c r="G53" s="68">
        <f>'Quý 1.2023'!D53</f>
        <v>0</v>
      </c>
      <c r="H53" s="85"/>
    </row>
    <row r="54" spans="1:8">
      <c r="A54" s="17"/>
      <c r="B54" s="16" t="s">
        <v>30</v>
      </c>
      <c r="C54" s="79"/>
      <c r="D54" s="46"/>
      <c r="E54" s="13"/>
      <c r="F54" s="13"/>
      <c r="G54" s="68">
        <f>'Quý 1.2023'!D54</f>
        <v>0</v>
      </c>
      <c r="H54" s="85"/>
    </row>
    <row r="55" spans="1:8" ht="42.75" customHeight="1">
      <c r="A55" s="5" t="s">
        <v>45</v>
      </c>
      <c r="B55" s="8" t="s">
        <v>46</v>
      </c>
      <c r="C55" s="45">
        <f>C56+C91+C122</f>
        <v>6896</v>
      </c>
      <c r="D55" s="54">
        <f t="shared" ref="D55" si="4">D56+D91+D122</f>
        <v>384.5</v>
      </c>
      <c r="E55" s="13">
        <f t="shared" si="2"/>
        <v>5.575696055684455</v>
      </c>
      <c r="F55" s="14">
        <f>D55/G55*100</f>
        <v>109.71357480782289</v>
      </c>
      <c r="G55" s="68">
        <f>'Quý 1.2023'!D55</f>
        <v>350.45800000000003</v>
      </c>
      <c r="H55" s="85"/>
    </row>
    <row r="56" spans="1:8" ht="33.75" customHeight="1">
      <c r="A56" s="5" t="s">
        <v>16</v>
      </c>
      <c r="B56" s="8" t="s">
        <v>47</v>
      </c>
      <c r="C56" s="79">
        <f>C57+C60+C67+C70</f>
        <v>6896</v>
      </c>
      <c r="D56" s="55">
        <f t="shared" ref="D56" si="5">D57+D60+D67+D70</f>
        <v>384.5</v>
      </c>
      <c r="E56" s="13">
        <f t="shared" si="2"/>
        <v>5.575696055684455</v>
      </c>
      <c r="F56" s="14">
        <f t="shared" ref="F56:F71" si="6">D56/G56*100</f>
        <v>109.71357480782289</v>
      </c>
      <c r="G56" s="68">
        <f>'Quý 1.2023'!D56</f>
        <v>350.45800000000003</v>
      </c>
      <c r="H56" s="85"/>
    </row>
    <row r="57" spans="1:8" ht="33" customHeight="1">
      <c r="A57" s="5">
        <v>1</v>
      </c>
      <c r="B57" s="8" t="s">
        <v>38</v>
      </c>
      <c r="C57" s="79"/>
      <c r="D57" s="46"/>
      <c r="E57" s="13"/>
      <c r="F57" s="14"/>
      <c r="G57" s="68">
        <f>'Quý 1.2023'!D57</f>
        <v>0</v>
      </c>
      <c r="H57" s="85"/>
    </row>
    <row r="58" spans="1:8" ht="33.75" hidden="1" customHeight="1">
      <c r="A58" s="11" t="s">
        <v>48</v>
      </c>
      <c r="B58" s="12" t="s">
        <v>39</v>
      </c>
      <c r="C58" s="46"/>
      <c r="D58" s="46"/>
      <c r="E58" s="13"/>
      <c r="F58" s="14"/>
      <c r="G58" s="68">
        <f>'Quý 1.2023'!D58</f>
        <v>0</v>
      </c>
      <c r="H58" s="85"/>
    </row>
    <row r="59" spans="1:8" ht="45" hidden="1" customHeight="1">
      <c r="A59" s="11" t="s">
        <v>49</v>
      </c>
      <c r="B59" s="12" t="s">
        <v>40</v>
      </c>
      <c r="C59" s="46"/>
      <c r="D59" s="56"/>
      <c r="E59" s="13"/>
      <c r="F59" s="14"/>
      <c r="G59" s="68">
        <f>'Quý 1.2023'!D59</f>
        <v>0</v>
      </c>
      <c r="H59" s="85"/>
    </row>
    <row r="60" spans="1:8" ht="42.75" customHeight="1">
      <c r="A60" s="23">
        <v>2</v>
      </c>
      <c r="B60" s="8" t="s">
        <v>50</v>
      </c>
      <c r="C60" s="45"/>
      <c r="D60" s="57"/>
      <c r="E60" s="13"/>
      <c r="F60" s="14"/>
      <c r="G60" s="68">
        <f>'Quý 1.2023'!D60</f>
        <v>0</v>
      </c>
      <c r="H60" s="85"/>
    </row>
    <row r="61" spans="1:8" ht="57.75" hidden="1" customHeight="1">
      <c r="A61" s="18" t="s">
        <v>51</v>
      </c>
      <c r="B61" s="12" t="s">
        <v>52</v>
      </c>
      <c r="C61" s="82"/>
      <c r="D61" s="46"/>
      <c r="E61" s="13"/>
      <c r="F61" s="14"/>
      <c r="G61" s="68">
        <f>'Quý 1.2023'!D61</f>
        <v>0</v>
      </c>
      <c r="H61" s="85"/>
    </row>
    <row r="62" spans="1:8" ht="50.25" hidden="1" customHeight="1">
      <c r="A62" s="24"/>
      <c r="B62" s="25" t="s">
        <v>53</v>
      </c>
      <c r="C62" s="82"/>
      <c r="D62" s="46"/>
      <c r="E62" s="13"/>
      <c r="F62" s="14"/>
      <c r="G62" s="68">
        <f>'Quý 1.2023'!D62</f>
        <v>0</v>
      </c>
      <c r="H62" s="85"/>
    </row>
    <row r="63" spans="1:8" ht="31.5" hidden="1">
      <c r="A63" s="24"/>
      <c r="B63" s="25" t="s">
        <v>54</v>
      </c>
      <c r="C63" s="58"/>
      <c r="D63" s="58"/>
      <c r="E63" s="13"/>
      <c r="F63" s="14"/>
      <c r="G63" s="68">
        <f>'Quý 1.2023'!D63</f>
        <v>0</v>
      </c>
      <c r="H63" s="85"/>
    </row>
    <row r="64" spans="1:8" ht="31.5" hidden="1">
      <c r="A64" s="24"/>
      <c r="B64" s="25" t="s">
        <v>55</v>
      </c>
      <c r="C64" s="45"/>
      <c r="D64" s="57"/>
      <c r="E64" s="13"/>
      <c r="F64" s="14"/>
      <c r="G64" s="68">
        <f>'Quý 1.2023'!D64</f>
        <v>0</v>
      </c>
      <c r="H64" s="85"/>
    </row>
    <row r="65" spans="1:8" ht="31.5" hidden="1">
      <c r="A65" s="18" t="s">
        <v>56</v>
      </c>
      <c r="B65" s="12" t="s">
        <v>57</v>
      </c>
      <c r="C65" s="45"/>
      <c r="D65" s="57"/>
      <c r="E65" s="13"/>
      <c r="F65" s="14"/>
      <c r="G65" s="68">
        <f>'Quý 1.2023'!D65</f>
        <v>0</v>
      </c>
      <c r="H65" s="85"/>
    </row>
    <row r="66" spans="1:8" ht="31.5" hidden="1">
      <c r="A66" s="18" t="s">
        <v>58</v>
      </c>
      <c r="B66" s="12" t="s">
        <v>59</v>
      </c>
      <c r="C66" s="45"/>
      <c r="D66" s="57"/>
      <c r="E66" s="13"/>
      <c r="F66" s="14"/>
      <c r="G66" s="68">
        <f>'Quý 1.2023'!D66</f>
        <v>0</v>
      </c>
      <c r="H66" s="85"/>
    </row>
    <row r="67" spans="1:8" ht="31.5">
      <c r="A67" s="5">
        <v>3</v>
      </c>
      <c r="B67" s="8" t="s">
        <v>60</v>
      </c>
      <c r="C67" s="45"/>
      <c r="D67" s="57"/>
      <c r="E67" s="13"/>
      <c r="F67" s="14"/>
      <c r="G67" s="68">
        <f>'Quý 1.2023'!D67</f>
        <v>0</v>
      </c>
      <c r="H67" s="85"/>
    </row>
    <row r="68" spans="1:8" hidden="1">
      <c r="A68" s="11" t="s">
        <v>61</v>
      </c>
      <c r="B68" s="12" t="s">
        <v>35</v>
      </c>
      <c r="C68" s="45"/>
      <c r="D68" s="57"/>
      <c r="E68" s="13" t="e">
        <f t="shared" si="2"/>
        <v>#DIV/0!</v>
      </c>
      <c r="F68" s="14" t="e">
        <f t="shared" si="6"/>
        <v>#DIV/0!</v>
      </c>
      <c r="G68" s="68">
        <f>'Quý 1.2023'!D68</f>
        <v>0</v>
      </c>
      <c r="H68" s="85"/>
    </row>
    <row r="69" spans="1:8" ht="31.5" hidden="1">
      <c r="A69" s="11" t="s">
        <v>62</v>
      </c>
      <c r="B69" s="12" t="s">
        <v>59</v>
      </c>
      <c r="C69" s="45"/>
      <c r="D69" s="57"/>
      <c r="E69" s="13" t="e">
        <f t="shared" si="2"/>
        <v>#DIV/0!</v>
      </c>
      <c r="F69" s="14" t="e">
        <f t="shared" si="6"/>
        <v>#DIV/0!</v>
      </c>
      <c r="G69" s="68">
        <f>'Quý 1.2023'!D69</f>
        <v>0</v>
      </c>
      <c r="H69" s="85"/>
    </row>
    <row r="70" spans="1:8" ht="31.5">
      <c r="A70" s="5">
        <v>4</v>
      </c>
      <c r="B70" s="8" t="s">
        <v>33</v>
      </c>
      <c r="C70" s="59">
        <f>C71+C72</f>
        <v>6896</v>
      </c>
      <c r="D70" s="59">
        <f>D71+D72</f>
        <v>384.5</v>
      </c>
      <c r="E70" s="13">
        <f t="shared" si="2"/>
        <v>5.575696055684455</v>
      </c>
      <c r="F70" s="14">
        <f t="shared" si="6"/>
        <v>109.71357480782289</v>
      </c>
      <c r="G70" s="68">
        <f>'Quý 1.2023'!D70</f>
        <v>350.45800000000003</v>
      </c>
      <c r="H70" s="85"/>
    </row>
    <row r="71" spans="1:8">
      <c r="A71" s="11" t="s">
        <v>63</v>
      </c>
      <c r="B71" s="12" t="s">
        <v>35</v>
      </c>
      <c r="C71" s="83">
        <v>1941</v>
      </c>
      <c r="D71" s="60">
        <v>333.8</v>
      </c>
      <c r="E71" s="13">
        <f t="shared" si="2"/>
        <v>17.197320968572903</v>
      </c>
      <c r="F71" s="14">
        <f t="shared" si="6"/>
        <v>95.246791341615818</v>
      </c>
      <c r="G71" s="68">
        <f>'Quý 1.2023'!D71</f>
        <v>350.45800000000003</v>
      </c>
      <c r="H71" s="85"/>
    </row>
    <row r="72" spans="1:8" ht="31.5">
      <c r="A72" s="11" t="s">
        <v>64</v>
      </c>
      <c r="B72" s="12" t="s">
        <v>59</v>
      </c>
      <c r="C72" s="46">
        <v>4955</v>
      </c>
      <c r="D72" s="61">
        <v>50.7</v>
      </c>
      <c r="E72" s="13">
        <f t="shared" si="2"/>
        <v>1.0232088799192736</v>
      </c>
      <c r="F72" s="14"/>
      <c r="G72" s="68">
        <f>'Quý 1.2023'!D72</f>
        <v>0</v>
      </c>
      <c r="H72" s="85"/>
    </row>
    <row r="73" spans="1:8" hidden="1">
      <c r="A73" s="5">
        <v>5</v>
      </c>
      <c r="B73" s="8" t="s">
        <v>65</v>
      </c>
      <c r="C73" s="45"/>
      <c r="D73" s="57"/>
      <c r="E73" s="13" t="e">
        <f t="shared" si="2"/>
        <v>#DIV/0!</v>
      </c>
      <c r="F73" s="14" t="e">
        <f t="shared" ref="F73:F90" si="7">D73/G73*100</f>
        <v>#DIV/0!</v>
      </c>
      <c r="G73" s="68">
        <f>'Quý 1.2023'!D73</f>
        <v>0</v>
      </c>
      <c r="H73" s="85"/>
    </row>
    <row r="74" spans="1:8" hidden="1">
      <c r="A74" s="11" t="s">
        <v>66</v>
      </c>
      <c r="B74" s="12" t="s">
        <v>35</v>
      </c>
      <c r="C74" s="45"/>
      <c r="D74" s="57"/>
      <c r="E74" s="13" t="e">
        <f t="shared" si="2"/>
        <v>#DIV/0!</v>
      </c>
      <c r="F74" s="14" t="e">
        <f t="shared" si="7"/>
        <v>#DIV/0!</v>
      </c>
      <c r="G74" s="68">
        <f>'Quý 1.2023'!D74</f>
        <v>0</v>
      </c>
      <c r="H74" s="85"/>
    </row>
    <row r="75" spans="1:8" ht="31.5" hidden="1">
      <c r="A75" s="11" t="s">
        <v>67</v>
      </c>
      <c r="B75" s="12" t="s">
        <v>59</v>
      </c>
      <c r="C75" s="45"/>
      <c r="D75" s="57"/>
      <c r="E75" s="13" t="e">
        <f t="shared" si="2"/>
        <v>#DIV/0!</v>
      </c>
      <c r="F75" s="14" t="e">
        <f t="shared" si="7"/>
        <v>#DIV/0!</v>
      </c>
      <c r="G75" s="68">
        <f>'Quý 1.2023'!D75</f>
        <v>0</v>
      </c>
      <c r="H75" s="85"/>
    </row>
    <row r="76" spans="1:8" hidden="1">
      <c r="A76" s="5">
        <v>6</v>
      </c>
      <c r="B76" s="8" t="s">
        <v>68</v>
      </c>
      <c r="C76" s="45"/>
      <c r="D76" s="57"/>
      <c r="E76" s="13" t="e">
        <f t="shared" si="2"/>
        <v>#DIV/0!</v>
      </c>
      <c r="F76" s="14" t="e">
        <f t="shared" si="7"/>
        <v>#DIV/0!</v>
      </c>
      <c r="G76" s="68">
        <f>'Quý 1.2023'!D76</f>
        <v>0</v>
      </c>
      <c r="H76" s="85"/>
    </row>
    <row r="77" spans="1:8" hidden="1">
      <c r="A77" s="11" t="s">
        <v>69</v>
      </c>
      <c r="B77" s="12" t="s">
        <v>35</v>
      </c>
      <c r="C77" s="45"/>
      <c r="D77" s="57"/>
      <c r="E77" s="13" t="e">
        <f t="shared" si="2"/>
        <v>#DIV/0!</v>
      </c>
      <c r="F77" s="14" t="e">
        <f t="shared" si="7"/>
        <v>#DIV/0!</v>
      </c>
      <c r="G77" s="68">
        <f>'Quý 1.2023'!D77</f>
        <v>0</v>
      </c>
      <c r="H77" s="85"/>
    </row>
    <row r="78" spans="1:8" ht="31.5" hidden="1">
      <c r="A78" s="11" t="s">
        <v>70</v>
      </c>
      <c r="B78" s="12" t="s">
        <v>59</v>
      </c>
      <c r="C78" s="45"/>
      <c r="D78" s="57"/>
      <c r="E78" s="13" t="e">
        <f t="shared" si="2"/>
        <v>#DIV/0!</v>
      </c>
      <c r="F78" s="14" t="e">
        <f t="shared" si="7"/>
        <v>#DIV/0!</v>
      </c>
      <c r="G78" s="68">
        <f>'Quý 1.2023'!D78</f>
        <v>0</v>
      </c>
      <c r="H78" s="85"/>
    </row>
    <row r="79" spans="1:8" ht="31.5" hidden="1">
      <c r="A79" s="5">
        <v>7</v>
      </c>
      <c r="B79" s="8" t="s">
        <v>71</v>
      </c>
      <c r="C79" s="45"/>
      <c r="D79" s="57"/>
      <c r="E79" s="13" t="e">
        <f t="shared" si="2"/>
        <v>#DIV/0!</v>
      </c>
      <c r="F79" s="14" t="e">
        <f t="shared" si="7"/>
        <v>#DIV/0!</v>
      </c>
      <c r="G79" s="68">
        <f>'Quý 1.2023'!D79</f>
        <v>0</v>
      </c>
      <c r="H79" s="85"/>
    </row>
    <row r="80" spans="1:8" hidden="1">
      <c r="A80" s="11" t="s">
        <v>72</v>
      </c>
      <c r="B80" s="12" t="s">
        <v>35</v>
      </c>
      <c r="C80" s="45"/>
      <c r="D80" s="57"/>
      <c r="E80" s="13" t="e">
        <f t="shared" si="2"/>
        <v>#DIV/0!</v>
      </c>
      <c r="F80" s="14" t="e">
        <f t="shared" si="7"/>
        <v>#DIV/0!</v>
      </c>
      <c r="G80" s="68">
        <f>'Quý 1.2023'!D80</f>
        <v>0</v>
      </c>
      <c r="H80" s="85"/>
    </row>
    <row r="81" spans="1:8" ht="31.5" hidden="1">
      <c r="A81" s="11" t="s">
        <v>73</v>
      </c>
      <c r="B81" s="12" t="s">
        <v>59</v>
      </c>
      <c r="C81" s="45"/>
      <c r="D81" s="57"/>
      <c r="E81" s="13" t="e">
        <f t="shared" si="2"/>
        <v>#DIV/0!</v>
      </c>
      <c r="F81" s="14" t="e">
        <f t="shared" si="7"/>
        <v>#DIV/0!</v>
      </c>
      <c r="G81" s="68">
        <f>'Quý 1.2023'!D81</f>
        <v>0</v>
      </c>
      <c r="H81" s="85"/>
    </row>
    <row r="82" spans="1:8" ht="31.5" hidden="1">
      <c r="A82" s="5">
        <v>8</v>
      </c>
      <c r="B82" s="8" t="s">
        <v>74</v>
      </c>
      <c r="C82" s="45"/>
      <c r="D82" s="57"/>
      <c r="E82" s="13" t="e">
        <f t="shared" si="2"/>
        <v>#DIV/0!</v>
      </c>
      <c r="F82" s="14" t="e">
        <f t="shared" si="7"/>
        <v>#DIV/0!</v>
      </c>
      <c r="G82" s="68">
        <f>'Quý 1.2023'!D82</f>
        <v>0</v>
      </c>
      <c r="H82" s="85"/>
    </row>
    <row r="83" spans="1:8" hidden="1">
      <c r="A83" s="11" t="s">
        <v>75</v>
      </c>
      <c r="B83" s="12" t="s">
        <v>35</v>
      </c>
      <c r="C83" s="45"/>
      <c r="D83" s="57"/>
      <c r="E83" s="13" t="e">
        <f t="shared" si="2"/>
        <v>#DIV/0!</v>
      </c>
      <c r="F83" s="14" t="e">
        <f t="shared" si="7"/>
        <v>#DIV/0!</v>
      </c>
      <c r="G83" s="68">
        <f>'Quý 1.2023'!D83</f>
        <v>0</v>
      </c>
      <c r="H83" s="85"/>
    </row>
    <row r="84" spans="1:8" ht="31.5" hidden="1">
      <c r="A84" s="11" t="s">
        <v>76</v>
      </c>
      <c r="B84" s="12" t="s">
        <v>59</v>
      </c>
      <c r="C84" s="45"/>
      <c r="D84" s="57"/>
      <c r="E84" s="13" t="e">
        <f t="shared" si="2"/>
        <v>#DIV/0!</v>
      </c>
      <c r="F84" s="14" t="e">
        <f t="shared" si="7"/>
        <v>#DIV/0!</v>
      </c>
      <c r="G84" s="68">
        <f>'Quý 1.2023'!D84</f>
        <v>0</v>
      </c>
      <c r="H84" s="85"/>
    </row>
    <row r="85" spans="1:8" ht="31.5" hidden="1">
      <c r="A85" s="5">
        <v>9</v>
      </c>
      <c r="B85" s="8" t="s">
        <v>77</v>
      </c>
      <c r="C85" s="45"/>
      <c r="D85" s="57"/>
      <c r="E85" s="13" t="e">
        <f t="shared" si="2"/>
        <v>#DIV/0!</v>
      </c>
      <c r="F85" s="14" t="e">
        <f t="shared" si="7"/>
        <v>#DIV/0!</v>
      </c>
      <c r="G85" s="68">
        <f>'Quý 1.2023'!D85</f>
        <v>0</v>
      </c>
      <c r="H85" s="85"/>
    </row>
    <row r="86" spans="1:8" hidden="1">
      <c r="A86" s="11" t="s">
        <v>78</v>
      </c>
      <c r="B86" s="12" t="s">
        <v>35</v>
      </c>
      <c r="C86" s="45"/>
      <c r="D86" s="57"/>
      <c r="E86" s="13" t="e">
        <f t="shared" si="2"/>
        <v>#DIV/0!</v>
      </c>
      <c r="F86" s="14" t="e">
        <f t="shared" si="7"/>
        <v>#DIV/0!</v>
      </c>
      <c r="G86" s="68">
        <f>'Quý 1.2023'!D86</f>
        <v>0</v>
      </c>
      <c r="H86" s="85"/>
    </row>
    <row r="87" spans="1:8" ht="31.5" hidden="1">
      <c r="A87" s="11" t="s">
        <v>79</v>
      </c>
      <c r="B87" s="12" t="s">
        <v>59</v>
      </c>
      <c r="C87" s="45"/>
      <c r="D87" s="57"/>
      <c r="E87" s="13" t="e">
        <f t="shared" ref="E87:E90" si="8">D87/C87*100</f>
        <v>#DIV/0!</v>
      </c>
      <c r="F87" s="14" t="e">
        <f t="shared" si="7"/>
        <v>#DIV/0!</v>
      </c>
      <c r="G87" s="68">
        <f>'Quý 1.2023'!D87</f>
        <v>0</v>
      </c>
      <c r="H87" s="85"/>
    </row>
    <row r="88" spans="1:8" ht="31.5" hidden="1">
      <c r="A88" s="5">
        <v>10</v>
      </c>
      <c r="B88" s="8" t="s">
        <v>80</v>
      </c>
      <c r="C88" s="45"/>
      <c r="D88" s="57"/>
      <c r="E88" s="13" t="e">
        <f t="shared" si="8"/>
        <v>#DIV/0!</v>
      </c>
      <c r="F88" s="14" t="e">
        <f t="shared" si="7"/>
        <v>#DIV/0!</v>
      </c>
      <c r="G88" s="68">
        <f>'Quý 1.2023'!D88</f>
        <v>0</v>
      </c>
      <c r="H88" s="85"/>
    </row>
    <row r="89" spans="1:8" hidden="1">
      <c r="A89" s="11" t="s">
        <v>81</v>
      </c>
      <c r="B89" s="12" t="s">
        <v>35</v>
      </c>
      <c r="C89" s="45"/>
      <c r="D89" s="57"/>
      <c r="E89" s="13" t="e">
        <f t="shared" si="8"/>
        <v>#DIV/0!</v>
      </c>
      <c r="F89" s="14" t="e">
        <f t="shared" si="7"/>
        <v>#DIV/0!</v>
      </c>
      <c r="G89" s="68">
        <f>'Quý 1.2023'!D89</f>
        <v>0</v>
      </c>
      <c r="H89" s="85"/>
    </row>
    <row r="90" spans="1:8" ht="31.5" hidden="1">
      <c r="A90" s="11" t="s">
        <v>82</v>
      </c>
      <c r="B90" s="12" t="s">
        <v>59</v>
      </c>
      <c r="C90" s="45"/>
      <c r="D90" s="57"/>
      <c r="E90" s="13" t="e">
        <f t="shared" si="8"/>
        <v>#DIV/0!</v>
      </c>
      <c r="F90" s="14" t="e">
        <f t="shared" si="7"/>
        <v>#DIV/0!</v>
      </c>
      <c r="G90" s="68">
        <f>'Quý 1.2023'!D90</f>
        <v>0</v>
      </c>
      <c r="H90" s="85"/>
    </row>
    <row r="91" spans="1:8">
      <c r="A91" s="5" t="s">
        <v>31</v>
      </c>
      <c r="B91" s="8" t="s">
        <v>83</v>
      </c>
      <c r="C91" s="45"/>
      <c r="D91" s="57"/>
      <c r="E91" s="13"/>
      <c r="F91" s="26"/>
      <c r="G91" s="68">
        <f>'Quý 1.2023'!D91</f>
        <v>0</v>
      </c>
      <c r="H91" s="85"/>
    </row>
    <row r="92" spans="1:8" hidden="1">
      <c r="A92" s="5">
        <v>1</v>
      </c>
      <c r="B92" s="8" t="s">
        <v>38</v>
      </c>
      <c r="C92" s="45"/>
      <c r="D92" s="62"/>
      <c r="E92" s="13"/>
      <c r="F92" s="27"/>
      <c r="H92" s="85"/>
    </row>
    <row r="93" spans="1:8" hidden="1">
      <c r="A93" s="11" t="s">
        <v>48</v>
      </c>
      <c r="B93" s="12" t="s">
        <v>84</v>
      </c>
      <c r="C93" s="45"/>
      <c r="D93" s="62"/>
      <c r="E93" s="13"/>
      <c r="F93" s="27"/>
      <c r="H93" s="85"/>
    </row>
    <row r="94" spans="1:8" hidden="1">
      <c r="A94" s="11" t="s">
        <v>49</v>
      </c>
      <c r="B94" s="12" t="s">
        <v>85</v>
      </c>
      <c r="C94" s="45"/>
      <c r="D94" s="62"/>
      <c r="E94" s="13"/>
      <c r="F94" s="27"/>
      <c r="H94" s="85"/>
    </row>
    <row r="95" spans="1:8" ht="31.5" hidden="1">
      <c r="A95" s="23">
        <v>2</v>
      </c>
      <c r="B95" s="8" t="s">
        <v>50</v>
      </c>
      <c r="C95" s="45"/>
      <c r="D95" s="62"/>
      <c r="E95" s="13"/>
      <c r="F95" s="27"/>
      <c r="H95" s="85"/>
    </row>
    <row r="96" spans="1:8" hidden="1">
      <c r="A96" s="11" t="s">
        <v>51</v>
      </c>
      <c r="B96" s="12" t="s">
        <v>84</v>
      </c>
      <c r="C96" s="45"/>
      <c r="D96" s="62"/>
      <c r="E96" s="13"/>
      <c r="F96" s="27"/>
      <c r="H96" s="85"/>
    </row>
    <row r="97" spans="1:8">
      <c r="A97" s="11" t="s">
        <v>56</v>
      </c>
      <c r="B97" s="12" t="s">
        <v>85</v>
      </c>
      <c r="C97" s="45"/>
      <c r="D97" s="62"/>
      <c r="E97" s="13"/>
      <c r="F97" s="27"/>
      <c r="H97" s="85"/>
    </row>
    <row r="98" spans="1:8" ht="31.5">
      <c r="A98" s="5">
        <v>3</v>
      </c>
      <c r="B98" s="8" t="s">
        <v>60</v>
      </c>
      <c r="C98" s="45"/>
      <c r="D98" s="62"/>
      <c r="E98" s="13"/>
      <c r="F98" s="27"/>
      <c r="H98" s="85"/>
    </row>
    <row r="99" spans="1:8">
      <c r="A99" s="11" t="s">
        <v>61</v>
      </c>
      <c r="B99" s="12" t="s">
        <v>84</v>
      </c>
      <c r="C99" s="45"/>
      <c r="D99" s="62"/>
      <c r="E99" s="13"/>
      <c r="F99" s="27"/>
      <c r="H99" s="85"/>
    </row>
    <row r="100" spans="1:8">
      <c r="A100" s="11" t="s">
        <v>62</v>
      </c>
      <c r="B100" s="12" t="s">
        <v>85</v>
      </c>
      <c r="C100" s="45"/>
      <c r="D100" s="62"/>
      <c r="E100" s="13"/>
      <c r="F100" s="27"/>
      <c r="H100" s="85"/>
    </row>
    <row r="101" spans="1:8" ht="31.5">
      <c r="A101" s="5">
        <v>4</v>
      </c>
      <c r="B101" s="8" t="s">
        <v>33</v>
      </c>
      <c r="C101" s="45"/>
      <c r="D101" s="62"/>
      <c r="E101" s="13"/>
      <c r="F101" s="27"/>
      <c r="H101" s="85"/>
    </row>
    <row r="102" spans="1:8">
      <c r="A102" s="11" t="s">
        <v>63</v>
      </c>
      <c r="B102" s="12" t="s">
        <v>84</v>
      </c>
      <c r="C102" s="45"/>
      <c r="D102" s="62"/>
      <c r="E102" s="13"/>
      <c r="F102" s="27"/>
      <c r="H102" s="85"/>
    </row>
    <row r="103" spans="1:8">
      <c r="A103" s="11" t="s">
        <v>64</v>
      </c>
      <c r="B103" s="12" t="s">
        <v>85</v>
      </c>
      <c r="C103" s="45"/>
      <c r="D103" s="62"/>
      <c r="E103" s="13"/>
      <c r="F103" s="27"/>
      <c r="H103" s="85"/>
    </row>
    <row r="104" spans="1:8">
      <c r="A104" s="5">
        <v>5</v>
      </c>
      <c r="B104" s="8" t="s">
        <v>65</v>
      </c>
      <c r="C104" s="45"/>
      <c r="D104" s="62"/>
      <c r="E104" s="13"/>
      <c r="F104" s="27"/>
      <c r="H104" s="85"/>
    </row>
    <row r="105" spans="1:8">
      <c r="A105" s="11" t="s">
        <v>66</v>
      </c>
      <c r="B105" s="12" t="s">
        <v>84</v>
      </c>
      <c r="C105" s="45"/>
      <c r="D105" s="62"/>
      <c r="E105" s="13"/>
      <c r="F105" s="27"/>
      <c r="H105" s="85"/>
    </row>
    <row r="106" spans="1:8">
      <c r="A106" s="11" t="s">
        <v>56</v>
      </c>
      <c r="B106" s="12" t="s">
        <v>85</v>
      </c>
      <c r="C106" s="45"/>
      <c r="D106" s="62"/>
      <c r="E106" s="13"/>
      <c r="F106" s="27"/>
      <c r="H106" s="85"/>
    </row>
    <row r="107" spans="1:8">
      <c r="A107" s="5">
        <v>6</v>
      </c>
      <c r="B107" s="8" t="s">
        <v>68</v>
      </c>
      <c r="C107" s="45"/>
      <c r="D107" s="62"/>
      <c r="E107" s="13"/>
      <c r="F107" s="27"/>
      <c r="H107" s="85"/>
    </row>
    <row r="108" spans="1:8">
      <c r="A108" s="11" t="s">
        <v>69</v>
      </c>
      <c r="B108" s="12" t="s">
        <v>84</v>
      </c>
      <c r="C108" s="45"/>
      <c r="D108" s="62"/>
      <c r="E108" s="13"/>
      <c r="F108" s="27"/>
      <c r="H108" s="85"/>
    </row>
    <row r="109" spans="1:8">
      <c r="A109" s="11" t="s">
        <v>70</v>
      </c>
      <c r="B109" s="12" t="s">
        <v>85</v>
      </c>
      <c r="C109" s="45"/>
      <c r="D109" s="62"/>
      <c r="E109" s="13"/>
      <c r="F109" s="27"/>
      <c r="H109" s="85"/>
    </row>
    <row r="110" spans="1:8" ht="31.5">
      <c r="A110" s="5">
        <v>7</v>
      </c>
      <c r="B110" s="8" t="s">
        <v>71</v>
      </c>
      <c r="C110" s="45"/>
      <c r="D110" s="62"/>
      <c r="E110" s="13"/>
      <c r="F110" s="27"/>
      <c r="H110" s="85"/>
    </row>
    <row r="111" spans="1:8">
      <c r="A111" s="11" t="s">
        <v>72</v>
      </c>
      <c r="B111" s="12" t="s">
        <v>84</v>
      </c>
      <c r="C111" s="45"/>
      <c r="D111" s="62"/>
      <c r="E111" s="13"/>
      <c r="F111" s="27"/>
      <c r="H111" s="85"/>
    </row>
    <row r="112" spans="1:8">
      <c r="A112" s="11" t="s">
        <v>73</v>
      </c>
      <c r="B112" s="12" t="s">
        <v>85</v>
      </c>
      <c r="C112" s="45"/>
      <c r="D112" s="62"/>
      <c r="E112" s="13"/>
      <c r="F112" s="27"/>
      <c r="H112" s="85"/>
    </row>
    <row r="113" spans="1:8" ht="31.5">
      <c r="A113" s="5">
        <v>8</v>
      </c>
      <c r="B113" s="8" t="s">
        <v>74</v>
      </c>
      <c r="C113" s="45"/>
      <c r="D113" s="62"/>
      <c r="E113" s="13"/>
      <c r="F113" s="27"/>
      <c r="H113" s="85"/>
    </row>
    <row r="114" spans="1:8">
      <c r="A114" s="11" t="s">
        <v>75</v>
      </c>
      <c r="B114" s="12" t="s">
        <v>84</v>
      </c>
      <c r="C114" s="45"/>
      <c r="D114" s="62"/>
      <c r="E114" s="13"/>
      <c r="F114" s="27"/>
      <c r="H114" s="85"/>
    </row>
    <row r="115" spans="1:8">
      <c r="A115" s="11" t="s">
        <v>76</v>
      </c>
      <c r="B115" s="12" t="s">
        <v>85</v>
      </c>
      <c r="C115" s="45"/>
      <c r="D115" s="62"/>
      <c r="E115" s="13"/>
      <c r="F115" s="27"/>
      <c r="H115" s="85"/>
    </row>
    <row r="116" spans="1:8" ht="31.5">
      <c r="A116" s="5">
        <v>9</v>
      </c>
      <c r="B116" s="8" t="s">
        <v>77</v>
      </c>
      <c r="C116" s="45"/>
      <c r="D116" s="62"/>
      <c r="E116" s="13"/>
      <c r="F116" s="27"/>
      <c r="H116" s="85"/>
    </row>
    <row r="117" spans="1:8">
      <c r="A117" s="11" t="s">
        <v>78</v>
      </c>
      <c r="B117" s="12" t="s">
        <v>84</v>
      </c>
      <c r="C117" s="45"/>
      <c r="D117" s="62"/>
      <c r="E117" s="13"/>
      <c r="F117" s="27"/>
      <c r="H117" s="85"/>
    </row>
    <row r="118" spans="1:8">
      <c r="A118" s="11" t="s">
        <v>79</v>
      </c>
      <c r="B118" s="12" t="s">
        <v>85</v>
      </c>
      <c r="C118" s="45"/>
      <c r="D118" s="62"/>
      <c r="E118" s="13"/>
      <c r="F118" s="27"/>
      <c r="H118" s="85"/>
    </row>
    <row r="119" spans="1:8" ht="31.5">
      <c r="A119" s="5">
        <v>10</v>
      </c>
      <c r="B119" s="8" t="s">
        <v>80</v>
      </c>
      <c r="C119" s="45"/>
      <c r="D119" s="62"/>
      <c r="E119" s="13"/>
      <c r="F119" s="27"/>
      <c r="H119" s="85"/>
    </row>
    <row r="120" spans="1:8">
      <c r="A120" s="11" t="s">
        <v>81</v>
      </c>
      <c r="B120" s="12" t="s">
        <v>84</v>
      </c>
      <c r="C120" s="45"/>
      <c r="D120" s="62"/>
      <c r="E120" s="13"/>
      <c r="F120" s="27"/>
      <c r="H120" s="85"/>
    </row>
    <row r="121" spans="1:8">
      <c r="A121" s="11" t="s">
        <v>82</v>
      </c>
      <c r="B121" s="12" t="s">
        <v>85</v>
      </c>
      <c r="C121" s="45"/>
      <c r="D121" s="62"/>
      <c r="E121" s="13"/>
      <c r="F121" s="27"/>
      <c r="H121" s="85"/>
    </row>
    <row r="122" spans="1:8">
      <c r="A122" s="5" t="s">
        <v>41</v>
      </c>
      <c r="B122" s="8" t="s">
        <v>86</v>
      </c>
      <c r="C122" s="45"/>
      <c r="D122" s="62"/>
      <c r="E122" s="13"/>
      <c r="F122" s="27"/>
      <c r="H122" s="85"/>
    </row>
    <row r="123" spans="1:8">
      <c r="A123" s="5">
        <v>1</v>
      </c>
      <c r="B123" s="8" t="s">
        <v>38</v>
      </c>
      <c r="C123" s="84"/>
      <c r="D123" s="63"/>
      <c r="E123" s="13"/>
      <c r="F123" s="27"/>
      <c r="H123" s="85"/>
    </row>
    <row r="124" spans="1:8">
      <c r="A124" s="11" t="s">
        <v>48</v>
      </c>
      <c r="B124" s="12" t="s">
        <v>84</v>
      </c>
      <c r="C124" s="84"/>
      <c r="D124" s="63"/>
      <c r="E124" s="13"/>
      <c r="F124" s="27"/>
      <c r="H124" s="85"/>
    </row>
    <row r="125" spans="1:8">
      <c r="A125" s="11" t="s">
        <v>49</v>
      </c>
      <c r="B125" s="12" t="s">
        <v>85</v>
      </c>
      <c r="C125" s="84"/>
      <c r="D125" s="63"/>
      <c r="E125" s="13"/>
      <c r="F125" s="27"/>
      <c r="H125" s="85"/>
    </row>
    <row r="126" spans="1:8" ht="31.5">
      <c r="A126" s="23">
        <v>2</v>
      </c>
      <c r="B126" s="8" t="s">
        <v>50</v>
      </c>
      <c r="C126" s="84"/>
      <c r="D126" s="63"/>
      <c r="E126" s="13"/>
      <c r="F126" s="27"/>
      <c r="H126" s="85"/>
    </row>
    <row r="127" spans="1:8">
      <c r="A127" s="11" t="s">
        <v>51</v>
      </c>
      <c r="B127" s="12" t="s">
        <v>84</v>
      </c>
      <c r="C127" s="84"/>
      <c r="D127" s="63"/>
      <c r="E127" s="13"/>
      <c r="F127" s="27"/>
      <c r="H127" s="85"/>
    </row>
    <row r="128" spans="1:8">
      <c r="A128" s="11" t="s">
        <v>56</v>
      </c>
      <c r="B128" s="12" t="s">
        <v>85</v>
      </c>
      <c r="C128" s="84"/>
      <c r="D128" s="63"/>
      <c r="E128" s="13"/>
      <c r="F128" s="27"/>
      <c r="H128" s="85"/>
    </row>
    <row r="129" spans="1:8" ht="31.5">
      <c r="A129" s="5">
        <v>3</v>
      </c>
      <c r="B129" s="8" t="s">
        <v>60</v>
      </c>
      <c r="C129" s="84"/>
      <c r="D129" s="63"/>
      <c r="E129" s="13"/>
      <c r="F129" s="27"/>
      <c r="H129" s="85"/>
    </row>
    <row r="130" spans="1:8">
      <c r="A130" s="11" t="s">
        <v>61</v>
      </c>
      <c r="B130" s="12" t="s">
        <v>84</v>
      </c>
      <c r="C130" s="84"/>
      <c r="D130" s="63"/>
      <c r="E130" s="13"/>
      <c r="F130" s="27"/>
      <c r="H130" s="85"/>
    </row>
    <row r="131" spans="1:8">
      <c r="A131" s="11" t="s">
        <v>62</v>
      </c>
      <c r="B131" s="12" t="s">
        <v>85</v>
      </c>
      <c r="C131" s="84"/>
      <c r="D131" s="63"/>
      <c r="E131" s="13"/>
      <c r="F131" s="27"/>
      <c r="H131" s="85"/>
    </row>
    <row r="132" spans="1:8" ht="31.5">
      <c r="A132" s="5">
        <v>4</v>
      </c>
      <c r="B132" s="8" t="s">
        <v>33</v>
      </c>
      <c r="C132" s="84"/>
      <c r="D132" s="63"/>
      <c r="E132" s="13"/>
      <c r="F132" s="27"/>
      <c r="H132" s="85"/>
    </row>
    <row r="133" spans="1:8">
      <c r="A133" s="11" t="s">
        <v>63</v>
      </c>
      <c r="B133" s="12" t="s">
        <v>84</v>
      </c>
      <c r="C133" s="84"/>
      <c r="D133" s="63"/>
      <c r="E133" s="13"/>
      <c r="F133" s="27"/>
      <c r="H133" s="85"/>
    </row>
    <row r="134" spans="1:8">
      <c r="A134" s="11" t="s">
        <v>64</v>
      </c>
      <c r="B134" s="12" t="s">
        <v>85</v>
      </c>
      <c r="C134" s="84"/>
      <c r="D134" s="63"/>
      <c r="E134" s="13"/>
      <c r="F134" s="27"/>
      <c r="H134" s="85"/>
    </row>
    <row r="135" spans="1:8">
      <c r="A135" s="5">
        <v>5</v>
      </c>
      <c r="B135" s="8" t="s">
        <v>65</v>
      </c>
      <c r="C135" s="84"/>
      <c r="D135" s="63"/>
      <c r="E135" s="13"/>
      <c r="F135" s="27"/>
      <c r="H135" s="85"/>
    </row>
    <row r="136" spans="1:8">
      <c r="A136" s="11" t="s">
        <v>66</v>
      </c>
      <c r="B136" s="12" t="s">
        <v>84</v>
      </c>
      <c r="C136" s="84"/>
      <c r="D136" s="63"/>
      <c r="E136" s="13"/>
      <c r="F136" s="27"/>
      <c r="H136" s="85"/>
    </row>
    <row r="137" spans="1:8">
      <c r="A137" s="11" t="s">
        <v>56</v>
      </c>
      <c r="B137" s="12" t="s">
        <v>85</v>
      </c>
      <c r="C137" s="84"/>
      <c r="D137" s="63"/>
      <c r="E137" s="13"/>
      <c r="F137" s="27"/>
      <c r="H137" s="85"/>
    </row>
    <row r="138" spans="1:8">
      <c r="A138" s="5">
        <v>6</v>
      </c>
      <c r="B138" s="8" t="s">
        <v>68</v>
      </c>
      <c r="C138" s="84"/>
      <c r="D138" s="63"/>
      <c r="E138" s="13"/>
      <c r="F138" s="27"/>
      <c r="H138" s="85"/>
    </row>
    <row r="139" spans="1:8">
      <c r="A139" s="11" t="s">
        <v>69</v>
      </c>
      <c r="B139" s="12" t="s">
        <v>84</v>
      </c>
      <c r="C139" s="84"/>
      <c r="D139" s="63"/>
      <c r="E139" s="13"/>
      <c r="F139" s="27"/>
      <c r="H139" s="85"/>
    </row>
    <row r="140" spans="1:8">
      <c r="A140" s="11" t="s">
        <v>70</v>
      </c>
      <c r="B140" s="12" t="s">
        <v>85</v>
      </c>
      <c r="C140" s="84"/>
      <c r="D140" s="63"/>
      <c r="E140" s="13"/>
      <c r="F140" s="27"/>
      <c r="H140" s="85"/>
    </row>
    <row r="141" spans="1:8" ht="31.5">
      <c r="A141" s="5">
        <v>7</v>
      </c>
      <c r="B141" s="8" t="s">
        <v>71</v>
      </c>
      <c r="C141" s="84"/>
      <c r="D141" s="63"/>
      <c r="E141" s="13"/>
      <c r="F141" s="27"/>
      <c r="H141" s="85"/>
    </row>
    <row r="142" spans="1:8">
      <c r="A142" s="11" t="s">
        <v>72</v>
      </c>
      <c r="B142" s="12" t="s">
        <v>84</v>
      </c>
      <c r="C142" s="84"/>
      <c r="D142" s="63"/>
      <c r="E142" s="13"/>
      <c r="F142" s="27"/>
      <c r="H142" s="85"/>
    </row>
    <row r="143" spans="1:8">
      <c r="A143" s="11" t="s">
        <v>73</v>
      </c>
      <c r="B143" s="12" t="s">
        <v>85</v>
      </c>
      <c r="C143" s="84"/>
      <c r="D143" s="63"/>
      <c r="E143" s="13"/>
      <c r="F143" s="27"/>
      <c r="H143" s="85"/>
    </row>
    <row r="144" spans="1:8" ht="31.5">
      <c r="A144" s="5">
        <v>8</v>
      </c>
      <c r="B144" s="8" t="s">
        <v>74</v>
      </c>
      <c r="C144" s="84"/>
      <c r="D144" s="63"/>
      <c r="E144" s="13"/>
      <c r="F144" s="27"/>
      <c r="H144" s="85"/>
    </row>
    <row r="145" spans="1:8">
      <c r="A145" s="11" t="s">
        <v>75</v>
      </c>
      <c r="B145" s="12" t="s">
        <v>84</v>
      </c>
      <c r="C145" s="84"/>
      <c r="D145" s="63"/>
      <c r="E145" s="13"/>
      <c r="F145" s="27"/>
      <c r="H145" s="85"/>
    </row>
    <row r="146" spans="1:8">
      <c r="A146" s="11" t="s">
        <v>76</v>
      </c>
      <c r="B146" s="12" t="s">
        <v>85</v>
      </c>
      <c r="C146" s="84"/>
      <c r="D146" s="63"/>
      <c r="E146" s="13"/>
      <c r="F146" s="27"/>
      <c r="H146" s="85"/>
    </row>
    <row r="147" spans="1:8" ht="31.5">
      <c r="A147" s="5">
        <v>9</v>
      </c>
      <c r="B147" s="8" t="s">
        <v>77</v>
      </c>
      <c r="C147" s="84"/>
      <c r="D147" s="63"/>
      <c r="E147" s="13"/>
      <c r="F147" s="27"/>
      <c r="H147" s="85"/>
    </row>
    <row r="148" spans="1:8">
      <c r="A148" s="11" t="s">
        <v>78</v>
      </c>
      <c r="B148" s="12" t="s">
        <v>84</v>
      </c>
      <c r="C148" s="84"/>
      <c r="D148" s="63"/>
      <c r="E148" s="13"/>
      <c r="F148" s="27"/>
      <c r="H148" s="85"/>
    </row>
    <row r="149" spans="1:8">
      <c r="A149" s="11" t="s">
        <v>79</v>
      </c>
      <c r="B149" s="12" t="s">
        <v>85</v>
      </c>
      <c r="C149" s="84"/>
      <c r="D149" s="63"/>
      <c r="E149" s="13"/>
      <c r="F149" s="27"/>
      <c r="H149" s="85"/>
    </row>
    <row r="150" spans="1:8" ht="31.5">
      <c r="A150" s="5">
        <v>10</v>
      </c>
      <c r="B150" s="8" t="s">
        <v>80</v>
      </c>
      <c r="C150" s="84"/>
      <c r="D150" s="63"/>
      <c r="E150" s="13"/>
      <c r="F150" s="27"/>
      <c r="H150" s="85"/>
    </row>
    <row r="151" spans="1:8">
      <c r="A151" s="11" t="s">
        <v>81</v>
      </c>
      <c r="B151" s="12" t="s">
        <v>84</v>
      </c>
      <c r="C151" s="84"/>
      <c r="D151" s="63"/>
      <c r="E151" s="13"/>
      <c r="F151" s="27"/>
      <c r="H151" s="85"/>
    </row>
    <row r="152" spans="1:8">
      <c r="A152" s="11" t="s">
        <v>82</v>
      </c>
      <c r="B152" s="12" t="s">
        <v>85</v>
      </c>
      <c r="C152" s="84"/>
      <c r="D152" s="63"/>
      <c r="E152" s="13"/>
      <c r="F152" s="27"/>
      <c r="H152" s="85"/>
    </row>
    <row r="154" spans="1:8" ht="16.5">
      <c r="A154" s="28"/>
      <c r="B154" s="28"/>
      <c r="C154" s="28"/>
      <c r="D154" s="154"/>
      <c r="E154" s="154"/>
      <c r="F154" s="154"/>
    </row>
    <row r="155" spans="1:8" ht="16.5">
      <c r="A155" s="28"/>
      <c r="B155" s="29"/>
      <c r="C155" s="28"/>
      <c r="D155" s="155"/>
      <c r="E155" s="155"/>
      <c r="F155" s="155"/>
    </row>
    <row r="156" spans="1:8" ht="16.5">
      <c r="A156" s="28"/>
      <c r="B156" s="29"/>
      <c r="C156" s="28"/>
      <c r="D156" s="154"/>
      <c r="E156" s="154"/>
      <c r="F156" s="154"/>
    </row>
    <row r="157" spans="1:8" ht="16.5">
      <c r="A157" s="28"/>
      <c r="B157" s="29"/>
      <c r="C157" s="28"/>
      <c r="D157" s="155"/>
      <c r="E157" s="155"/>
      <c r="F157" s="155"/>
    </row>
    <row r="158" spans="1:8" ht="16.5">
      <c r="B158" s="30"/>
      <c r="D158" s="154"/>
      <c r="E158" s="154"/>
      <c r="F158" s="154"/>
    </row>
    <row r="159" spans="1:8" ht="16.5">
      <c r="B159" s="30"/>
      <c r="D159" s="155"/>
      <c r="E159" s="155"/>
      <c r="F159" s="155"/>
    </row>
    <row r="160" spans="1:8" ht="16.5">
      <c r="B160" s="30"/>
      <c r="D160" s="155"/>
      <c r="E160" s="155"/>
      <c r="F160" s="155"/>
    </row>
    <row r="161" spans="2:6" ht="16.5">
      <c r="B161" s="30"/>
      <c r="D161" s="155"/>
      <c r="E161" s="155"/>
      <c r="F161" s="155"/>
    </row>
    <row r="162" spans="2:6" ht="17.25">
      <c r="D162" s="156"/>
      <c r="E162" s="156"/>
      <c r="F162" s="156"/>
    </row>
    <row r="163" spans="2:6" ht="17.25">
      <c r="D163" s="151"/>
      <c r="E163" s="151"/>
      <c r="F163" s="151"/>
    </row>
  </sheetData>
  <mergeCells count="24">
    <mergeCell ref="D163:F163"/>
    <mergeCell ref="A11:F11"/>
    <mergeCell ref="E12:F12"/>
    <mergeCell ref="D154:F154"/>
    <mergeCell ref="D155:F155"/>
    <mergeCell ref="D156:F156"/>
    <mergeCell ref="D157:F157"/>
    <mergeCell ref="D158:F158"/>
    <mergeCell ref="D159:F159"/>
    <mergeCell ref="D160:F160"/>
    <mergeCell ref="D161:F161"/>
    <mergeCell ref="D162:F162"/>
    <mergeCell ref="A10:F10"/>
    <mergeCell ref="A1:F1"/>
    <mergeCell ref="A2:B2"/>
    <mergeCell ref="C2:F2"/>
    <mergeCell ref="A3:B3"/>
    <mergeCell ref="C3:F3"/>
    <mergeCell ref="C4:F4"/>
    <mergeCell ref="C5:F5"/>
    <mergeCell ref="A6:F6"/>
    <mergeCell ref="A7:F7"/>
    <mergeCell ref="A8:F8"/>
    <mergeCell ref="A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Quý 1.2023</vt:lpstr>
      <vt:lpstr>Quý 1.2025</vt:lpstr>
      <vt:lpstr>Quý2,2025</vt:lpstr>
      <vt:lpstr>Quý II</vt:lpstr>
      <vt:lpstr>Quý 1.2024</vt:lpstr>
      <vt:lpstr>'Quý 1.2023'!Print_Area</vt:lpstr>
      <vt:lpstr>'Quý 1.2025'!Print_Area</vt:lpstr>
      <vt:lpstr>'Quý II'!Print_Area</vt:lpstr>
      <vt:lpstr>'Quý2,2025'!Print_Area</vt:lpstr>
    </vt:vector>
  </TitlesOfParts>
  <Company>Nam Thang Computer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Nhu Huy</dc:creator>
  <cp:lastModifiedBy>HH</cp:lastModifiedBy>
  <cp:lastPrinted>2025-07-14T11:32:29Z</cp:lastPrinted>
  <dcterms:created xsi:type="dcterms:W3CDTF">2022-07-24T04:41:45Z</dcterms:created>
  <dcterms:modified xsi:type="dcterms:W3CDTF">2025-07-16T06:58:56Z</dcterms:modified>
</cp:coreProperties>
</file>